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tuart46\Downloads\Lindt\"/>
    </mc:Choice>
  </mc:AlternateContent>
  <xr:revisionPtr revIDLastSave="0" documentId="13_ncr:1_{4A146B41-B2E4-4F0D-89A2-C1214262025D}" xr6:coauthVersionLast="47" xr6:coauthVersionMax="47" xr10:uidLastSave="{00000000-0000-0000-0000-000000000000}"/>
  <bookViews>
    <workbookView xWindow="28680" yWindow="-120" windowWidth="29040" windowHeight="15720" xr2:uid="{B97CC59D-880A-4CA6-B5B2-878DCF8298D9}"/>
  </bookViews>
  <sheets>
    <sheet name="Elevation " sheetId="1" r:id="rId1"/>
    <sheet name="P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2" l="1"/>
  <c r="G54" i="2" s="1"/>
  <c r="G55" i="2" s="1"/>
  <c r="G56" i="2" s="1"/>
  <c r="G57" i="2" s="1"/>
  <c r="G58" i="2" s="1"/>
  <c r="G59" i="2" s="1"/>
  <c r="G60" i="2" s="1"/>
  <c r="E60" i="2" s="1"/>
  <c r="D60" i="2" s="1"/>
  <c r="G41" i="2"/>
  <c r="G42" i="2" s="1"/>
  <c r="G43" i="2" s="1"/>
  <c r="G44" i="2" s="1"/>
  <c r="G45" i="2" s="1"/>
  <c r="G46" i="2" s="1"/>
  <c r="G47" i="2" s="1"/>
  <c r="G48" i="2" s="1"/>
  <c r="E48" i="2" s="1"/>
  <c r="D48" i="2" s="1"/>
  <c r="G29" i="2"/>
  <c r="G30" i="2" s="1"/>
  <c r="G31" i="2" s="1"/>
  <c r="G32" i="2" s="1"/>
  <c r="G33" i="2" s="1"/>
  <c r="G34" i="2" s="1"/>
  <c r="G35" i="2" s="1"/>
  <c r="G36" i="2" s="1"/>
  <c r="E36" i="2" s="1"/>
  <c r="D36" i="2" s="1"/>
  <c r="G17" i="2"/>
  <c r="G18" i="2" s="1"/>
  <c r="G19" i="2" s="1"/>
  <c r="G20" i="2" s="1"/>
  <c r="G21" i="2" s="1"/>
  <c r="G22" i="2" s="1"/>
  <c r="G23" i="2" s="1"/>
  <c r="G24" i="2" s="1"/>
  <c r="E24" i="2" s="1"/>
  <c r="D24" i="2" s="1"/>
  <c r="E12" i="2"/>
  <c r="D12" i="2"/>
  <c r="C12" i="2"/>
  <c r="R3" i="1"/>
  <c r="Q3" i="1"/>
  <c r="P3" i="1"/>
  <c r="O3" i="1"/>
  <c r="N3" i="1"/>
  <c r="M3" i="1"/>
  <c r="L3" i="1"/>
  <c r="C60" i="2" l="1"/>
  <c r="C59" i="2"/>
  <c r="C58" i="2"/>
  <c r="C57" i="2"/>
  <c r="C56" i="2"/>
  <c r="C55" i="2"/>
  <c r="C54" i="2"/>
  <c r="C53" i="2"/>
  <c r="E53" i="2" s="1"/>
  <c r="C41" i="2"/>
  <c r="E41" i="2" s="1"/>
  <c r="C47" i="2"/>
  <c r="C44" i="2"/>
  <c r="C42" i="2"/>
  <c r="C48" i="2"/>
  <c r="C46" i="2"/>
  <c r="C45" i="2"/>
  <c r="C43" i="2"/>
  <c r="C36" i="2"/>
  <c r="C34" i="2"/>
  <c r="C31" i="2"/>
  <c r="C29" i="2"/>
  <c r="E29" i="2" s="1"/>
  <c r="C35" i="2"/>
  <c r="C33" i="2"/>
  <c r="C32" i="2"/>
  <c r="C30" i="2"/>
  <c r="C24" i="2"/>
  <c r="C21" i="2"/>
  <c r="C19" i="2"/>
  <c r="C18" i="2"/>
  <c r="C17" i="2"/>
  <c r="E17" i="2" s="1"/>
  <c r="C23" i="2"/>
  <c r="C22" i="2"/>
  <c r="C20" i="2"/>
  <c r="C10" i="2"/>
  <c r="C11" i="2"/>
  <c r="C7" i="2"/>
  <c r="C8" i="2"/>
  <c r="C6" i="2"/>
  <c r="C9" i="2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3" i="1"/>
  <c r="G6" i="2"/>
  <c r="G5" i="2"/>
  <c r="E54" i="2" l="1"/>
  <c r="D54" i="2" s="1"/>
  <c r="D53" i="2"/>
  <c r="E55" i="2"/>
  <c r="D55" i="2" s="1"/>
  <c r="E42" i="2"/>
  <c r="D42" i="2" s="1"/>
  <c r="D41" i="2"/>
  <c r="E30" i="2"/>
  <c r="D30" i="2" s="1"/>
  <c r="D29" i="2"/>
  <c r="E31" i="2"/>
  <c r="D31" i="2" s="1"/>
  <c r="E18" i="2"/>
  <c r="D18" i="2" s="1"/>
  <c r="D17" i="2"/>
  <c r="G7" i="2"/>
  <c r="G8" i="2" s="1"/>
  <c r="G9" i="2"/>
  <c r="G10" i="2" s="1"/>
  <c r="G11" i="2" s="1"/>
  <c r="E56" i="2" l="1"/>
  <c r="E43" i="2"/>
  <c r="E32" i="2"/>
  <c r="E19" i="2"/>
  <c r="D19" i="2" s="1"/>
  <c r="E20" i="2"/>
  <c r="G12" i="2"/>
  <c r="D56" i="2" l="1"/>
  <c r="E57" i="2"/>
  <c r="D43" i="2"/>
  <c r="E44" i="2"/>
  <c r="D32" i="2"/>
  <c r="E33" i="2"/>
  <c r="D20" i="2"/>
  <c r="E21" i="2"/>
  <c r="C5" i="2"/>
  <c r="E5" i="2" s="1"/>
  <c r="D57" i="2" l="1"/>
  <c r="E58" i="2"/>
  <c r="D44" i="2"/>
  <c r="E45" i="2"/>
  <c r="D33" i="2"/>
  <c r="E34" i="2"/>
  <c r="D21" i="2"/>
  <c r="E22" i="2"/>
  <c r="E6" i="2"/>
  <c r="E7" i="2" s="1"/>
  <c r="D5" i="2"/>
  <c r="E59" i="2" l="1"/>
  <c r="D59" i="2" s="1"/>
  <c r="D58" i="2"/>
  <c r="D45" i="2"/>
  <c r="E46" i="2"/>
  <c r="E35" i="2"/>
  <c r="D35" i="2" s="1"/>
  <c r="D34" i="2"/>
  <c r="D22" i="2"/>
  <c r="E23" i="2"/>
  <c r="D23" i="2" s="1"/>
  <c r="D6" i="2"/>
  <c r="E47" i="2" l="1"/>
  <c r="D47" i="2" s="1"/>
  <c r="D46" i="2"/>
  <c r="D7" i="2"/>
  <c r="E8" i="2"/>
  <c r="D8" i="2" l="1"/>
  <c r="E9" i="2"/>
  <c r="E10" i="2" l="1"/>
  <c r="E11" i="2" s="1"/>
  <c r="D11" i="2" s="1"/>
  <c r="D9" i="2"/>
  <c r="D10" i="2" l="1"/>
</calcChain>
</file>

<file path=xl/sharedStrings.xml><?xml version="1.0" encoding="utf-8"?>
<sst xmlns="http://schemas.openxmlformats.org/spreadsheetml/2006/main" count="271" uniqueCount="121">
  <si>
    <t>Lap</t>
  </si>
  <si>
    <t>Distance</t>
  </si>
  <si>
    <t>Elev</t>
  </si>
  <si>
    <t>  1</t>
  </si>
  <si>
    <r>
      <t>1.00 </t>
    </r>
    <r>
      <rPr>
        <sz val="8"/>
        <color rgb="FF000000"/>
        <rFont val="Segoe UI"/>
        <family val="2"/>
      </rPr>
      <t>km</t>
    </r>
  </si>
  <si>
    <t>  2</t>
  </si>
  <si>
    <t>  3</t>
  </si>
  <si>
    <t>  4</t>
  </si>
  <si>
    <t>  5</t>
  </si>
  <si>
    <t>  6</t>
  </si>
  <si>
    <t>  7</t>
  </si>
  <si>
    <t>  8</t>
  </si>
  <si>
    <t>  9</t>
  </si>
  <si>
    <t> 10</t>
  </si>
  <si>
    <t> 11</t>
  </si>
  <si>
    <t> 12</t>
  </si>
  <si>
    <t> 13</t>
  </si>
  <si>
    <t> 14</t>
  </si>
  <si>
    <t> 15</t>
  </si>
  <si>
    <t> 16</t>
  </si>
  <si>
    <t> 17</t>
  </si>
  <si>
    <t> 18</t>
  </si>
  <si>
    <t> 19</t>
  </si>
  <si>
    <t> 20</t>
  </si>
  <si>
    <t> 21</t>
  </si>
  <si>
    <t> 22</t>
  </si>
  <si>
    <t> 23</t>
  </si>
  <si>
    <t> 24</t>
  </si>
  <si>
    <t> 25</t>
  </si>
  <si>
    <t> 26</t>
  </si>
  <si>
    <t> 27</t>
  </si>
  <si>
    <t> 28</t>
  </si>
  <si>
    <t> 29</t>
  </si>
  <si>
    <t> 30</t>
  </si>
  <si>
    <t> 31</t>
  </si>
  <si>
    <t> 32</t>
  </si>
  <si>
    <t> 33</t>
  </si>
  <si>
    <t> 34</t>
  </si>
  <si>
    <t> 35</t>
  </si>
  <si>
    <t> 36</t>
  </si>
  <si>
    <t> 37</t>
  </si>
  <si>
    <t> 38</t>
  </si>
  <si>
    <t> 39</t>
  </si>
  <si>
    <t> 40</t>
  </si>
  <si>
    <t> 41</t>
  </si>
  <si>
    <t> 42</t>
  </si>
  <si>
    <t> 43</t>
  </si>
  <si>
    <t> 44</t>
  </si>
  <si>
    <t> 45</t>
  </si>
  <si>
    <t> 46</t>
  </si>
  <si>
    <t> 47</t>
  </si>
  <si>
    <t> 48</t>
  </si>
  <si>
    <t> 49</t>
  </si>
  <si>
    <t> 50</t>
  </si>
  <si>
    <t> 51</t>
  </si>
  <si>
    <t> 52</t>
  </si>
  <si>
    <t> 53</t>
  </si>
  <si>
    <t> 54</t>
  </si>
  <si>
    <t> 55</t>
  </si>
  <si>
    <t> 56</t>
  </si>
  <si>
    <t> 57</t>
  </si>
  <si>
    <t> 58</t>
  </si>
  <si>
    <t> 59</t>
  </si>
  <si>
    <t> 60</t>
  </si>
  <si>
    <t> 61</t>
  </si>
  <si>
    <t> 62</t>
  </si>
  <si>
    <t> 63</t>
  </si>
  <si>
    <t> 64</t>
  </si>
  <si>
    <t> 65</t>
  </si>
  <si>
    <t> 66</t>
  </si>
  <si>
    <t> 67</t>
  </si>
  <si>
    <t> 68</t>
  </si>
  <si>
    <t> 69</t>
  </si>
  <si>
    <t> 70</t>
  </si>
  <si>
    <t> 71</t>
  </si>
  <si>
    <t> 72</t>
  </si>
  <si>
    <t> 73</t>
  </si>
  <si>
    <t> 74</t>
  </si>
  <si>
    <t> 75</t>
  </si>
  <si>
    <t> 76</t>
  </si>
  <si>
    <t> 77</t>
  </si>
  <si>
    <t> 78</t>
  </si>
  <si>
    <t> 79</t>
  </si>
  <si>
    <t> 80</t>
  </si>
  <si>
    <t> 81</t>
  </si>
  <si>
    <t> 82</t>
  </si>
  <si>
    <t> 83</t>
  </si>
  <si>
    <t> 84</t>
  </si>
  <si>
    <t> 85</t>
  </si>
  <si>
    <t> 86</t>
  </si>
  <si>
    <t> 87</t>
  </si>
  <si>
    <t> 88</t>
  </si>
  <si>
    <r>
      <t>0.91 </t>
    </r>
    <r>
      <rPr>
        <sz val="8"/>
        <color rgb="FF000000"/>
        <rFont val="Segoe UI"/>
        <family val="2"/>
      </rPr>
      <t>km</t>
    </r>
  </si>
  <si>
    <t>AVG</t>
  </si>
  <si>
    <t>DISTANCE</t>
  </si>
  <si>
    <t>SEG PACE</t>
  </si>
  <si>
    <t>AVG PACE</t>
  </si>
  <si>
    <t>TOTAL TIME</t>
  </si>
  <si>
    <t>KM SPLIT</t>
  </si>
  <si>
    <t xml:space="preserve">TOTAL KM </t>
  </si>
  <si>
    <t>PACE DIFF</t>
  </si>
  <si>
    <t>1 - 36 KM</t>
  </si>
  <si>
    <t>37 - 44 KM</t>
  </si>
  <si>
    <t>45 - 47 KM</t>
  </si>
  <si>
    <t>48 - 67 KM</t>
  </si>
  <si>
    <t>68 - 78 KM</t>
  </si>
  <si>
    <t>79 - 80 KM</t>
  </si>
  <si>
    <t>81 - 87 KM</t>
  </si>
  <si>
    <t xml:space="preserve"> 81 - 87 KM</t>
  </si>
  <si>
    <t>Cumul Gain  1 -36</t>
  </si>
  <si>
    <t>Cumul Gain  37 -44</t>
  </si>
  <si>
    <t>Cumul Gain  45 -47</t>
  </si>
  <si>
    <t>Cumul Gain  48 -67</t>
  </si>
  <si>
    <t>Cumul Gain  68 -78</t>
  </si>
  <si>
    <t>Cumul Gain  79 -80</t>
  </si>
  <si>
    <t>Cumul Gain  81 -87</t>
  </si>
  <si>
    <t>COMRADES 2024 - 7:29 - 5:10</t>
  </si>
  <si>
    <t>COMRADES 2024 - 7:20 - 5:03</t>
  </si>
  <si>
    <t>COMRADES 2024 - 7:50 - 5:24</t>
  </si>
  <si>
    <t>COMRADES 2024 - 8:45- 6:02</t>
  </si>
  <si>
    <t>COMRADES 2024 - 8:56- 6:10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</si>
</sst>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Segoe UI"/>
      <family val="2"/>
    </font>
    <font>
      <sz val="11"/>
      <color rgb="FF000000"/>
      <name val="Segoe UI"/>
      <family val="2"/>
    </font>
    <font>
      <sz val="8"/>
      <color rgb="FF000000"/>
      <name val="Segoe UI"/>
      <family val="2"/>
    </font>
    <font>
      <b/>
      <sz val="14"/>
      <color rgb="FFFFFF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F0F0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0F0F5"/>
      </left>
      <right/>
      <top style="medium">
        <color rgb="FFF0F0F5"/>
      </top>
      <bottom style="medium">
        <color rgb="FFDFDFE8"/>
      </bottom>
      <diagonal/>
    </border>
    <border>
      <left/>
      <right/>
      <top style="medium">
        <color rgb="FFF0F0F5"/>
      </top>
      <bottom style="medium">
        <color rgb="FFDFDFE8"/>
      </bottom>
      <diagonal/>
    </border>
    <border>
      <left/>
      <right style="medium">
        <color rgb="FFF0F0F5"/>
      </right>
      <top style="medium">
        <color rgb="FFF0F0F5"/>
      </top>
      <bottom style="medium">
        <color rgb="FFDFDFE8"/>
      </bottom>
      <diagonal/>
    </border>
    <border>
      <left style="medium">
        <color rgb="FFF0F0F5"/>
      </left>
      <right/>
      <top/>
      <bottom style="medium">
        <color rgb="FFF0F0F5"/>
      </bottom>
      <diagonal/>
    </border>
    <border>
      <left/>
      <right style="medium">
        <color rgb="FFF0F0F5"/>
      </right>
      <top/>
      <bottom style="medium">
        <color rgb="FFF0F0F5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rgb="FFF0F0F5"/>
      </left>
      <right style="medium">
        <color rgb="FFF0F0F5"/>
      </right>
      <top style="medium">
        <color rgb="FFF0F0F5"/>
      </top>
      <bottom style="medium">
        <color rgb="FFDFDFE8"/>
      </bottom>
      <diagonal/>
    </border>
    <border>
      <left style="medium">
        <color rgb="FFF0F0F5"/>
      </left>
      <right style="medium">
        <color rgb="FFF0F0F5"/>
      </right>
      <top/>
      <bottom style="medium">
        <color rgb="FFF0F0F5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5" fontId="5" fillId="4" borderId="2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45" fontId="7" fillId="6" borderId="2" xfId="0" applyNumberFormat="1" applyFont="1" applyFill="1" applyBorder="1" applyAlignment="1">
      <alignment horizontal="center"/>
    </xf>
    <xf numFmtId="21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45" fontId="1" fillId="6" borderId="2" xfId="0" applyNumberFormat="1" applyFont="1" applyFill="1" applyBorder="1" applyAlignment="1">
      <alignment horizontal="center"/>
    </xf>
    <xf numFmtId="45" fontId="8" fillId="6" borderId="2" xfId="0" applyNumberFormat="1" applyFont="1" applyFill="1" applyBorder="1" applyAlignment="1">
      <alignment horizontal="center"/>
    </xf>
    <xf numFmtId="164" fontId="2" fillId="2" borderId="1" xfId="1" quotePrefix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/>
    <xf numFmtId="0" fontId="1" fillId="0" borderId="0" xfId="0" applyFont="1"/>
    <xf numFmtId="0" fontId="10" fillId="3" borderId="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wrapText="1"/>
    </xf>
    <xf numFmtId="1" fontId="0" fillId="7" borderId="9" xfId="0" applyNumberFormat="1" applyFill="1" applyBorder="1" applyAlignment="1">
      <alignment horizontal="center"/>
    </xf>
    <xf numFmtId="0" fontId="10" fillId="3" borderId="10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/>
    </xf>
    <xf numFmtId="45" fontId="6" fillId="8" borderId="2" xfId="0" applyNumberFormat="1" applyFont="1" applyFill="1" applyBorder="1" applyAlignment="1">
      <alignment horizontal="center"/>
    </xf>
    <xf numFmtId="21" fontId="1" fillId="8" borderId="2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1" fontId="2" fillId="2" borderId="11" xfId="1" quotePrefix="1" applyNumberFormat="1" applyFont="1" applyFill="1" applyBorder="1" applyAlignment="1">
      <alignment horizontal="center" vertical="center" wrapText="1"/>
    </xf>
    <xf numFmtId="1" fontId="7" fillId="9" borderId="9" xfId="0" applyNumberFormat="1" applyFont="1" applyFill="1" applyBorder="1" applyAlignment="1">
      <alignment horizontal="center"/>
    </xf>
    <xf numFmtId="1" fontId="0" fillId="9" borderId="9" xfId="0" applyNumberFormat="1" applyFill="1" applyBorder="1" applyAlignment="1">
      <alignment horizontal="center"/>
    </xf>
    <xf numFmtId="1" fontId="0" fillId="10" borderId="9" xfId="0" applyNumberFormat="1" applyFill="1" applyBorder="1" applyAlignment="1">
      <alignment horizontal="center"/>
    </xf>
    <xf numFmtId="1" fontId="0" fillId="11" borderId="9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45" fontId="6" fillId="4" borderId="2" xfId="0" applyNumberFormat="1" applyFont="1" applyFill="1" applyBorder="1" applyAlignment="1">
      <alignment horizontal="center"/>
    </xf>
    <xf numFmtId="21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21" fontId="6" fillId="4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45" fontId="1" fillId="4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8D5E-DBDA-47C9-9CAD-59D173ED3A45}">
  <dimension ref="A1:R90"/>
  <sheetViews>
    <sheetView tabSelected="1" topLeftCell="B1" workbookViewId="0">
      <selection activeCell="C3" sqref="C3"/>
    </sheetView>
  </sheetViews>
  <sheetFormatPr defaultColWidth="8.81640625" defaultRowHeight="14.5" x14ac:dyDescent="0.35"/>
  <cols>
    <col min="1" max="1" width="3.453125" style="16" customWidth="1"/>
    <col min="2" max="8" width="9.1796875"/>
    <col min="9" max="9" width="4" style="16" customWidth="1"/>
    <col min="10" max="10" width="9.1796875"/>
    <col min="11" max="11" width="4" style="16" customWidth="1"/>
    <col min="12" max="18" width="15.81640625" style="16" customWidth="1"/>
    <col min="19" max="16384" width="8.81640625" style="16"/>
  </cols>
  <sheetData>
    <row r="1" spans="1:18" ht="15" thickBot="1" x14ac:dyDescent="0.4">
      <c r="B1" s="16"/>
      <c r="C1" s="16"/>
      <c r="D1" s="16"/>
      <c r="E1" s="16"/>
      <c r="F1" s="16"/>
      <c r="G1" s="16"/>
      <c r="H1" s="16"/>
      <c r="J1" s="16"/>
    </row>
    <row r="2" spans="1:18" s="18" customFormat="1" ht="33.5" thickBot="1" x14ac:dyDescent="0.5">
      <c r="A2" s="17"/>
      <c r="B2" s="19" t="s">
        <v>0</v>
      </c>
      <c r="C2" s="20" t="s">
        <v>1</v>
      </c>
      <c r="D2" s="20" t="s">
        <v>2</v>
      </c>
      <c r="E2" s="20" t="s">
        <v>2</v>
      </c>
      <c r="F2" s="20" t="s">
        <v>2</v>
      </c>
      <c r="G2" s="20" t="s">
        <v>2</v>
      </c>
      <c r="H2" s="21" t="s">
        <v>2</v>
      </c>
      <c r="I2" s="17"/>
      <c r="J2" s="25" t="s">
        <v>93</v>
      </c>
      <c r="K2" s="17"/>
      <c r="L2" s="27" t="s">
        <v>109</v>
      </c>
      <c r="M2" s="27" t="s">
        <v>110</v>
      </c>
      <c r="N2" s="27" t="s">
        <v>111</v>
      </c>
      <c r="O2" s="27" t="s">
        <v>112</v>
      </c>
      <c r="P2" s="27" t="s">
        <v>113</v>
      </c>
      <c r="Q2" s="27" t="s">
        <v>114</v>
      </c>
      <c r="R2" s="27" t="s">
        <v>115</v>
      </c>
    </row>
    <row r="3" spans="1:18" ht="17" thickBot="1" x14ac:dyDescent="0.4">
      <c r="B3" s="22" t="s">
        <v>3</v>
      </c>
      <c r="C3" s="1" t="s">
        <v>4</v>
      </c>
      <c r="D3" s="15">
        <v>4</v>
      </c>
      <c r="E3" s="13">
        <v>-2</v>
      </c>
      <c r="F3" s="15">
        <v>7</v>
      </c>
      <c r="G3" s="15">
        <v>4</v>
      </c>
      <c r="H3" s="23">
        <v>2</v>
      </c>
      <c r="J3" s="26">
        <f>AVERAGE(D3:H3)</f>
        <v>3</v>
      </c>
      <c r="L3" s="32">
        <f>SUM(J3:J38)</f>
        <v>728.8</v>
      </c>
      <c r="M3" s="32">
        <f>SUM(J39:J46)</f>
        <v>-97.199999999999989</v>
      </c>
      <c r="N3" s="33">
        <f>SUM(J47:J49)</f>
        <v>124.6</v>
      </c>
      <c r="O3" s="34">
        <f>SUM(J50:J69)</f>
        <v>23.800000000000011</v>
      </c>
      <c r="P3" s="33">
        <f>SUM(J70:J80)</f>
        <v>-124.39999999999998</v>
      </c>
      <c r="Q3" s="33">
        <f>SUM(J81:J82)</f>
        <v>83.8</v>
      </c>
      <c r="R3" s="33">
        <f>SUM(J83:J90)</f>
        <v>-97.6</v>
      </c>
    </row>
    <row r="4" spans="1:18" ht="17" thickBot="1" x14ac:dyDescent="0.4">
      <c r="B4" s="22" t="s">
        <v>5</v>
      </c>
      <c r="C4" s="1" t="s">
        <v>4</v>
      </c>
      <c r="D4" s="14">
        <v>18</v>
      </c>
      <c r="E4" s="14">
        <v>3</v>
      </c>
      <c r="F4" s="14">
        <v>8</v>
      </c>
      <c r="G4" s="14">
        <v>8</v>
      </c>
      <c r="H4" s="24">
        <v>8</v>
      </c>
      <c r="J4" s="26">
        <f t="shared" ref="J4:J67" si="0">AVERAGE(D4:H4)</f>
        <v>9</v>
      </c>
    </row>
    <row r="5" spans="1:18" ht="17" thickBot="1" x14ac:dyDescent="0.4">
      <c r="B5" s="22" t="s">
        <v>6</v>
      </c>
      <c r="C5" s="1" t="s">
        <v>4</v>
      </c>
      <c r="D5" s="15">
        <v>24</v>
      </c>
      <c r="E5" s="15">
        <v>41</v>
      </c>
      <c r="F5" s="15">
        <v>26</v>
      </c>
      <c r="G5" s="15">
        <v>29</v>
      </c>
      <c r="H5" s="23">
        <v>31</v>
      </c>
      <c r="J5" s="37">
        <f t="shared" si="0"/>
        <v>30.2</v>
      </c>
    </row>
    <row r="6" spans="1:18" ht="17" thickBot="1" x14ac:dyDescent="0.4">
      <c r="B6" s="22" t="s">
        <v>7</v>
      </c>
      <c r="C6" s="1" t="s">
        <v>4</v>
      </c>
      <c r="D6" s="15">
        <v>49</v>
      </c>
      <c r="E6" s="15">
        <v>41</v>
      </c>
      <c r="F6" s="15">
        <v>51</v>
      </c>
      <c r="G6" s="15">
        <v>46</v>
      </c>
      <c r="H6" s="23">
        <v>48</v>
      </c>
      <c r="J6" s="35">
        <f t="shared" si="0"/>
        <v>47</v>
      </c>
    </row>
    <row r="7" spans="1:18" ht="17" thickBot="1" x14ac:dyDescent="0.4">
      <c r="B7" s="22" t="s">
        <v>8</v>
      </c>
      <c r="C7" s="1" t="s">
        <v>4</v>
      </c>
      <c r="D7" s="15">
        <v>-13</v>
      </c>
      <c r="E7" s="15">
        <v>-10</v>
      </c>
      <c r="F7" s="15">
        <v>-17</v>
      </c>
      <c r="G7" s="15">
        <v>-12</v>
      </c>
      <c r="H7" s="23">
        <v>-11</v>
      </c>
      <c r="J7" s="38">
        <f t="shared" si="0"/>
        <v>-12.6</v>
      </c>
    </row>
    <row r="8" spans="1:18" ht="17" thickBot="1" x14ac:dyDescent="0.4">
      <c r="B8" s="22" t="s">
        <v>9</v>
      </c>
      <c r="C8" s="1" t="s">
        <v>4</v>
      </c>
      <c r="D8" s="15">
        <v>43</v>
      </c>
      <c r="E8" s="15">
        <v>36</v>
      </c>
      <c r="F8" s="15">
        <v>30</v>
      </c>
      <c r="G8" s="15">
        <v>33</v>
      </c>
      <c r="H8" s="23">
        <v>35</v>
      </c>
      <c r="J8" s="37">
        <f t="shared" si="0"/>
        <v>35.4</v>
      </c>
    </row>
    <row r="9" spans="1:18" ht="17" thickBot="1" x14ac:dyDescent="0.4">
      <c r="B9" s="22" t="s">
        <v>10</v>
      </c>
      <c r="C9" s="1" t="s">
        <v>4</v>
      </c>
      <c r="D9" s="15">
        <v>37</v>
      </c>
      <c r="E9" s="15">
        <v>28</v>
      </c>
      <c r="F9" s="15">
        <v>45</v>
      </c>
      <c r="G9" s="15">
        <v>29</v>
      </c>
      <c r="H9" s="23">
        <v>30</v>
      </c>
      <c r="J9" s="37">
        <f t="shared" si="0"/>
        <v>33.799999999999997</v>
      </c>
    </row>
    <row r="10" spans="1:18" ht="17" thickBot="1" x14ac:dyDescent="0.4">
      <c r="B10" s="22" t="s">
        <v>11</v>
      </c>
      <c r="C10" s="1" t="s">
        <v>4</v>
      </c>
      <c r="D10" s="15">
        <v>-19</v>
      </c>
      <c r="E10" s="15">
        <v>-21</v>
      </c>
      <c r="F10" s="15">
        <v>-19</v>
      </c>
      <c r="G10" s="15">
        <v>-16</v>
      </c>
      <c r="H10" s="23">
        <v>-15</v>
      </c>
      <c r="J10" s="38">
        <f t="shared" si="0"/>
        <v>-18</v>
      </c>
    </row>
    <row r="11" spans="1:18" ht="17" thickBot="1" x14ac:dyDescent="0.4">
      <c r="B11" s="22" t="s">
        <v>12</v>
      </c>
      <c r="C11" s="1" t="s">
        <v>4</v>
      </c>
      <c r="D11" s="15">
        <v>15</v>
      </c>
      <c r="E11" s="15">
        <v>29</v>
      </c>
      <c r="F11" s="15">
        <v>15</v>
      </c>
      <c r="G11" s="15">
        <v>18</v>
      </c>
      <c r="H11" s="23">
        <v>20</v>
      </c>
      <c r="J11" s="26">
        <f t="shared" si="0"/>
        <v>19.399999999999999</v>
      </c>
    </row>
    <row r="12" spans="1:18" ht="17" thickBot="1" x14ac:dyDescent="0.4">
      <c r="B12" s="22" t="s">
        <v>13</v>
      </c>
      <c r="C12" s="1" t="s">
        <v>4</v>
      </c>
      <c r="D12" s="15">
        <v>36</v>
      </c>
      <c r="E12" s="15">
        <v>38</v>
      </c>
      <c r="F12" s="15">
        <v>34</v>
      </c>
      <c r="G12" s="15">
        <v>36</v>
      </c>
      <c r="H12" s="23">
        <v>38</v>
      </c>
      <c r="J12" s="37">
        <f t="shared" si="0"/>
        <v>36.4</v>
      </c>
    </row>
    <row r="13" spans="1:18" ht="17" thickBot="1" x14ac:dyDescent="0.4">
      <c r="B13" s="22" t="s">
        <v>14</v>
      </c>
      <c r="C13" s="1" t="s">
        <v>4</v>
      </c>
      <c r="D13" s="15">
        <v>28</v>
      </c>
      <c r="E13" s="15">
        <v>26</v>
      </c>
      <c r="F13" s="15">
        <v>28</v>
      </c>
      <c r="G13" s="15">
        <v>25</v>
      </c>
      <c r="H13" s="23">
        <v>25</v>
      </c>
      <c r="J13" s="26">
        <f t="shared" si="0"/>
        <v>26.4</v>
      </c>
    </row>
    <row r="14" spans="1:18" ht="17" thickBot="1" x14ac:dyDescent="0.4">
      <c r="B14" s="22" t="s">
        <v>15</v>
      </c>
      <c r="C14" s="1" t="s">
        <v>4</v>
      </c>
      <c r="D14" s="15">
        <v>54</v>
      </c>
      <c r="E14" s="15">
        <v>52</v>
      </c>
      <c r="F14" s="15">
        <v>51</v>
      </c>
      <c r="G14" s="15">
        <v>54</v>
      </c>
      <c r="H14" s="23">
        <v>56</v>
      </c>
      <c r="J14" s="36">
        <f t="shared" si="0"/>
        <v>53.4</v>
      </c>
    </row>
    <row r="15" spans="1:18" ht="17" thickBot="1" x14ac:dyDescent="0.4">
      <c r="B15" s="22" t="s">
        <v>16</v>
      </c>
      <c r="C15" s="1" t="s">
        <v>4</v>
      </c>
      <c r="D15" s="15">
        <v>4</v>
      </c>
      <c r="E15" s="15">
        <v>0</v>
      </c>
      <c r="F15" s="15">
        <v>2</v>
      </c>
      <c r="G15" s="15">
        <v>2</v>
      </c>
      <c r="H15" s="23">
        <v>2</v>
      </c>
      <c r="J15" s="26">
        <f t="shared" si="0"/>
        <v>2</v>
      </c>
    </row>
    <row r="16" spans="1:18" ht="17" thickBot="1" x14ac:dyDescent="0.4">
      <c r="B16" s="22" t="s">
        <v>17</v>
      </c>
      <c r="C16" s="1" t="s">
        <v>4</v>
      </c>
      <c r="D16" s="15">
        <v>-9</v>
      </c>
      <c r="E16" s="15">
        <v>-1</v>
      </c>
      <c r="F16" s="15">
        <v>0</v>
      </c>
      <c r="G16" s="15">
        <v>-4</v>
      </c>
      <c r="H16" s="23">
        <v>-5</v>
      </c>
      <c r="J16" s="38">
        <f t="shared" si="0"/>
        <v>-3.8</v>
      </c>
    </row>
    <row r="17" spans="2:10" ht="17" thickBot="1" x14ac:dyDescent="0.4">
      <c r="B17" s="22" t="s">
        <v>18</v>
      </c>
      <c r="C17" s="1" t="s">
        <v>4</v>
      </c>
      <c r="D17" s="15">
        <v>43</v>
      </c>
      <c r="E17" s="15">
        <v>45</v>
      </c>
      <c r="F17" s="15">
        <v>3</v>
      </c>
      <c r="G17" s="15">
        <v>45</v>
      </c>
      <c r="H17" s="23">
        <v>46</v>
      </c>
      <c r="J17" s="37">
        <f t="shared" si="0"/>
        <v>36.4</v>
      </c>
    </row>
    <row r="18" spans="2:10" ht="17" thickBot="1" x14ac:dyDescent="0.4">
      <c r="B18" s="22" t="s">
        <v>19</v>
      </c>
      <c r="C18" s="1" t="s">
        <v>4</v>
      </c>
      <c r="D18" s="15">
        <v>50</v>
      </c>
      <c r="E18" s="15">
        <v>49</v>
      </c>
      <c r="F18" s="15">
        <v>53</v>
      </c>
      <c r="G18" s="15">
        <v>49</v>
      </c>
      <c r="H18" s="23">
        <v>50</v>
      </c>
      <c r="J18" s="36">
        <f t="shared" si="0"/>
        <v>50.2</v>
      </c>
    </row>
    <row r="19" spans="2:10" ht="17" thickBot="1" x14ac:dyDescent="0.4">
      <c r="B19" s="22" t="s">
        <v>20</v>
      </c>
      <c r="C19" s="1" t="s">
        <v>4</v>
      </c>
      <c r="D19" s="15">
        <v>-47</v>
      </c>
      <c r="E19" s="15">
        <v>-50</v>
      </c>
      <c r="F19" s="15">
        <v>-41</v>
      </c>
      <c r="G19" s="15">
        <v>-48</v>
      </c>
      <c r="H19" s="23">
        <v>-49</v>
      </c>
      <c r="J19" s="38">
        <f t="shared" si="0"/>
        <v>-47</v>
      </c>
    </row>
    <row r="20" spans="2:10" ht="17" thickBot="1" x14ac:dyDescent="0.4">
      <c r="B20" s="22" t="s">
        <v>21</v>
      </c>
      <c r="C20" s="1" t="s">
        <v>4</v>
      </c>
      <c r="D20" s="15">
        <v>10</v>
      </c>
      <c r="E20" s="15">
        <v>8</v>
      </c>
      <c r="F20" s="15">
        <v>5</v>
      </c>
      <c r="G20" s="15">
        <v>10</v>
      </c>
      <c r="H20" s="23">
        <v>11</v>
      </c>
      <c r="J20" s="26">
        <f t="shared" si="0"/>
        <v>8.8000000000000007</v>
      </c>
    </row>
    <row r="21" spans="2:10" ht="17" thickBot="1" x14ac:dyDescent="0.4">
      <c r="B21" s="22" t="s">
        <v>22</v>
      </c>
      <c r="C21" s="1" t="s">
        <v>4</v>
      </c>
      <c r="D21" s="15">
        <v>15</v>
      </c>
      <c r="E21" s="15">
        <v>14</v>
      </c>
      <c r="F21" s="15">
        <v>13</v>
      </c>
      <c r="G21" s="15">
        <v>15</v>
      </c>
      <c r="H21" s="23">
        <v>15</v>
      </c>
      <c r="J21" s="26">
        <f t="shared" si="0"/>
        <v>14.4</v>
      </c>
    </row>
    <row r="22" spans="2:10" ht="17" thickBot="1" x14ac:dyDescent="0.4">
      <c r="B22" s="22" t="s">
        <v>23</v>
      </c>
      <c r="C22" s="1" t="s">
        <v>4</v>
      </c>
      <c r="D22" s="15">
        <v>7</v>
      </c>
      <c r="E22" s="15">
        <v>7</v>
      </c>
      <c r="F22" s="15">
        <v>7</v>
      </c>
      <c r="G22" s="15">
        <v>7</v>
      </c>
      <c r="H22" s="23">
        <v>8</v>
      </c>
      <c r="J22" s="26">
        <f t="shared" si="0"/>
        <v>7.2</v>
      </c>
    </row>
    <row r="23" spans="2:10" ht="17" thickBot="1" x14ac:dyDescent="0.4">
      <c r="B23" s="22" t="s">
        <v>24</v>
      </c>
      <c r="C23" s="1" t="s">
        <v>4</v>
      </c>
      <c r="D23" s="15">
        <v>27</v>
      </c>
      <c r="E23" s="15">
        <v>33</v>
      </c>
      <c r="F23" s="15">
        <v>26</v>
      </c>
      <c r="G23" s="15">
        <v>28</v>
      </c>
      <c r="H23" s="23">
        <v>27</v>
      </c>
      <c r="J23" s="26">
        <f t="shared" si="0"/>
        <v>28.2</v>
      </c>
    </row>
    <row r="24" spans="2:10" ht="17" thickBot="1" x14ac:dyDescent="0.4">
      <c r="B24" s="22" t="s">
        <v>25</v>
      </c>
      <c r="C24" s="1" t="s">
        <v>4</v>
      </c>
      <c r="D24" s="15">
        <v>50</v>
      </c>
      <c r="E24" s="15">
        <v>65</v>
      </c>
      <c r="F24" s="15">
        <v>47</v>
      </c>
      <c r="G24" s="15">
        <v>52</v>
      </c>
      <c r="H24" s="23">
        <v>53</v>
      </c>
      <c r="J24" s="36">
        <f t="shared" si="0"/>
        <v>53.4</v>
      </c>
    </row>
    <row r="25" spans="2:10" ht="17" thickBot="1" x14ac:dyDescent="0.4">
      <c r="B25" s="22" t="s">
        <v>26</v>
      </c>
      <c r="C25" s="1" t="s">
        <v>4</v>
      </c>
      <c r="D25" s="15">
        <v>67</v>
      </c>
      <c r="E25" s="15">
        <v>54</v>
      </c>
      <c r="F25" s="15">
        <v>66</v>
      </c>
      <c r="G25" s="15">
        <v>66</v>
      </c>
      <c r="H25" s="23">
        <v>68</v>
      </c>
      <c r="J25" s="36">
        <f t="shared" si="0"/>
        <v>64.2</v>
      </c>
    </row>
    <row r="26" spans="2:10" ht="17" thickBot="1" x14ac:dyDescent="0.4">
      <c r="B26" s="22" t="s">
        <v>27</v>
      </c>
      <c r="C26" s="1" t="s">
        <v>4</v>
      </c>
      <c r="D26" s="15">
        <v>41</v>
      </c>
      <c r="E26" s="15">
        <v>33</v>
      </c>
      <c r="F26" s="15">
        <v>47</v>
      </c>
      <c r="G26" s="15">
        <v>37</v>
      </c>
      <c r="H26" s="23">
        <v>41</v>
      </c>
      <c r="J26" s="36">
        <f t="shared" si="0"/>
        <v>39.799999999999997</v>
      </c>
    </row>
    <row r="27" spans="2:10" ht="17" thickBot="1" x14ac:dyDescent="0.4">
      <c r="B27" s="22" t="s">
        <v>28</v>
      </c>
      <c r="C27" s="1" t="s">
        <v>4</v>
      </c>
      <c r="D27" s="15">
        <v>7</v>
      </c>
      <c r="E27" s="15">
        <v>5</v>
      </c>
      <c r="F27" s="15">
        <v>6</v>
      </c>
      <c r="G27" s="15">
        <v>8</v>
      </c>
      <c r="H27" s="23">
        <v>8</v>
      </c>
      <c r="J27" s="26">
        <f t="shared" si="0"/>
        <v>6.8</v>
      </c>
    </row>
    <row r="28" spans="2:10" ht="17" thickBot="1" x14ac:dyDescent="0.4">
      <c r="B28" s="22" t="s">
        <v>29</v>
      </c>
      <c r="C28" s="1" t="s">
        <v>4</v>
      </c>
      <c r="D28" s="15">
        <v>6</v>
      </c>
      <c r="E28" s="15">
        <v>7</v>
      </c>
      <c r="F28" s="15">
        <v>5</v>
      </c>
      <c r="G28" s="15">
        <v>7</v>
      </c>
      <c r="H28" s="23">
        <v>7</v>
      </c>
      <c r="J28" s="26">
        <f t="shared" si="0"/>
        <v>6.4</v>
      </c>
    </row>
    <row r="29" spans="2:10" ht="17" thickBot="1" x14ac:dyDescent="0.4">
      <c r="B29" s="22" t="s">
        <v>30</v>
      </c>
      <c r="C29" s="1" t="s">
        <v>4</v>
      </c>
      <c r="D29" s="15">
        <v>12</v>
      </c>
      <c r="E29" s="15">
        <v>17</v>
      </c>
      <c r="F29" s="15">
        <v>11</v>
      </c>
      <c r="G29" s="15">
        <v>14</v>
      </c>
      <c r="H29" s="23">
        <v>12</v>
      </c>
      <c r="J29" s="26">
        <f t="shared" si="0"/>
        <v>13.2</v>
      </c>
    </row>
    <row r="30" spans="2:10" ht="17" thickBot="1" x14ac:dyDescent="0.4">
      <c r="B30" s="22" t="s">
        <v>31</v>
      </c>
      <c r="C30" s="1" t="s">
        <v>4</v>
      </c>
      <c r="D30" s="15">
        <v>34</v>
      </c>
      <c r="E30" s="15">
        <v>29</v>
      </c>
      <c r="F30" s="15">
        <v>36</v>
      </c>
      <c r="G30" s="15">
        <v>30</v>
      </c>
      <c r="H30" s="23">
        <v>32</v>
      </c>
      <c r="J30" s="37">
        <f t="shared" si="0"/>
        <v>32.200000000000003</v>
      </c>
    </row>
    <row r="31" spans="2:10" ht="17" thickBot="1" x14ac:dyDescent="0.4">
      <c r="B31" s="22" t="s">
        <v>32</v>
      </c>
      <c r="C31" s="1" t="s">
        <v>4</v>
      </c>
      <c r="D31" s="15">
        <v>6</v>
      </c>
      <c r="E31" s="15">
        <v>18</v>
      </c>
      <c r="F31" s="15">
        <v>0</v>
      </c>
      <c r="G31" s="15">
        <v>10</v>
      </c>
      <c r="H31" s="23">
        <v>10</v>
      </c>
      <c r="J31" s="26">
        <f t="shared" si="0"/>
        <v>8.8000000000000007</v>
      </c>
    </row>
    <row r="32" spans="2:10" ht="17" thickBot="1" x14ac:dyDescent="0.4">
      <c r="B32" s="22" t="s">
        <v>33</v>
      </c>
      <c r="C32" s="1" t="s">
        <v>4</v>
      </c>
      <c r="D32" s="15">
        <v>34</v>
      </c>
      <c r="E32" s="15">
        <v>25</v>
      </c>
      <c r="F32" s="15">
        <v>36</v>
      </c>
      <c r="G32" s="15">
        <v>34</v>
      </c>
      <c r="H32" s="23">
        <v>33</v>
      </c>
      <c r="J32" s="37">
        <f t="shared" si="0"/>
        <v>32.4</v>
      </c>
    </row>
    <row r="33" spans="2:10" ht="17" thickBot="1" x14ac:dyDescent="0.4">
      <c r="B33" s="22" t="s">
        <v>34</v>
      </c>
      <c r="C33" s="1" t="s">
        <v>4</v>
      </c>
      <c r="D33" s="15">
        <v>17</v>
      </c>
      <c r="E33" s="15">
        <v>20</v>
      </c>
      <c r="F33" s="15">
        <v>19</v>
      </c>
      <c r="G33" s="15">
        <v>15</v>
      </c>
      <c r="H33" s="23">
        <v>16</v>
      </c>
      <c r="J33" s="26">
        <f t="shared" si="0"/>
        <v>17.399999999999999</v>
      </c>
    </row>
    <row r="34" spans="2:10" ht="17" thickBot="1" x14ac:dyDescent="0.4">
      <c r="B34" s="22" t="s">
        <v>35</v>
      </c>
      <c r="C34" s="1" t="s">
        <v>4</v>
      </c>
      <c r="D34" s="15">
        <v>20</v>
      </c>
      <c r="E34" s="15">
        <v>21</v>
      </c>
      <c r="F34" s="15">
        <v>17</v>
      </c>
      <c r="G34" s="15">
        <v>20</v>
      </c>
      <c r="H34" s="23">
        <v>20</v>
      </c>
      <c r="J34" s="26">
        <f t="shared" si="0"/>
        <v>19.600000000000001</v>
      </c>
    </row>
    <row r="35" spans="2:10" ht="17" thickBot="1" x14ac:dyDescent="0.4">
      <c r="B35" s="22" t="s">
        <v>36</v>
      </c>
      <c r="C35" s="1" t="s">
        <v>4</v>
      </c>
      <c r="D35" s="15">
        <v>13</v>
      </c>
      <c r="E35" s="15">
        <v>12</v>
      </c>
      <c r="F35" s="15">
        <v>13</v>
      </c>
      <c r="G35" s="15">
        <v>14</v>
      </c>
      <c r="H35" s="23">
        <v>13</v>
      </c>
      <c r="J35" s="26">
        <f t="shared" si="0"/>
        <v>13</v>
      </c>
    </row>
    <row r="36" spans="2:10" ht="17" thickBot="1" x14ac:dyDescent="0.4">
      <c r="B36" s="22" t="s">
        <v>37</v>
      </c>
      <c r="C36" s="1" t="s">
        <v>4</v>
      </c>
      <c r="D36" s="15">
        <v>-40</v>
      </c>
      <c r="E36" s="15">
        <v>-39</v>
      </c>
      <c r="F36" s="15">
        <v>-33</v>
      </c>
      <c r="G36" s="15">
        <v>-43</v>
      </c>
      <c r="H36" s="23">
        <v>-43</v>
      </c>
      <c r="J36" s="38">
        <f t="shared" si="0"/>
        <v>-39.6</v>
      </c>
    </row>
    <row r="37" spans="2:10" ht="17" thickBot="1" x14ac:dyDescent="0.4">
      <c r="B37" s="22" t="s">
        <v>38</v>
      </c>
      <c r="C37" s="1" t="s">
        <v>4</v>
      </c>
      <c r="D37" s="15">
        <v>46</v>
      </c>
      <c r="E37" s="15">
        <v>45</v>
      </c>
      <c r="F37" s="15">
        <v>36</v>
      </c>
      <c r="G37" s="15">
        <v>52</v>
      </c>
      <c r="H37" s="23">
        <v>52</v>
      </c>
      <c r="J37" s="36">
        <f t="shared" si="0"/>
        <v>46.2</v>
      </c>
    </row>
    <row r="38" spans="2:10" ht="17" thickBot="1" x14ac:dyDescent="0.4">
      <c r="B38" s="22" t="s">
        <v>39</v>
      </c>
      <c r="C38" s="1" t="s">
        <v>4</v>
      </c>
      <c r="D38" s="15">
        <v>55</v>
      </c>
      <c r="E38" s="15">
        <v>53</v>
      </c>
      <c r="F38" s="15">
        <v>57</v>
      </c>
      <c r="G38" s="15">
        <v>55</v>
      </c>
      <c r="H38" s="23">
        <v>56</v>
      </c>
      <c r="J38" s="36">
        <f t="shared" si="0"/>
        <v>55.2</v>
      </c>
    </row>
    <row r="39" spans="2:10" ht="17" thickBot="1" x14ac:dyDescent="0.4">
      <c r="B39" s="22" t="s">
        <v>40</v>
      </c>
      <c r="C39" s="1" t="s">
        <v>4</v>
      </c>
      <c r="D39" s="15">
        <v>-12</v>
      </c>
      <c r="E39" s="15">
        <v>-24</v>
      </c>
      <c r="F39" s="15">
        <v>3</v>
      </c>
      <c r="G39" s="15">
        <v>-18</v>
      </c>
      <c r="H39" s="23">
        <v>-16</v>
      </c>
      <c r="J39" s="38">
        <f t="shared" si="0"/>
        <v>-13.4</v>
      </c>
    </row>
    <row r="40" spans="2:10" ht="17" thickBot="1" x14ac:dyDescent="0.4">
      <c r="B40" s="22" t="s">
        <v>41</v>
      </c>
      <c r="C40" s="1" t="s">
        <v>4</v>
      </c>
      <c r="D40" s="15">
        <v>16</v>
      </c>
      <c r="E40" s="15">
        <v>19</v>
      </c>
      <c r="F40" s="15">
        <v>5</v>
      </c>
      <c r="G40" s="15">
        <v>16</v>
      </c>
      <c r="H40" s="23">
        <v>17</v>
      </c>
      <c r="J40" s="26">
        <f t="shared" si="0"/>
        <v>14.6</v>
      </c>
    </row>
    <row r="41" spans="2:10" ht="17" thickBot="1" x14ac:dyDescent="0.4">
      <c r="B41" s="22" t="s">
        <v>42</v>
      </c>
      <c r="C41" s="1" t="s">
        <v>4</v>
      </c>
      <c r="D41" s="15">
        <v>-20</v>
      </c>
      <c r="E41" s="15">
        <v>-18</v>
      </c>
      <c r="F41" s="15">
        <v>-18</v>
      </c>
      <c r="G41" s="15">
        <v>-22</v>
      </c>
      <c r="H41" s="23">
        <v>-20</v>
      </c>
      <c r="J41" s="38">
        <f t="shared" si="0"/>
        <v>-19.600000000000001</v>
      </c>
    </row>
    <row r="42" spans="2:10" ht="17" thickBot="1" x14ac:dyDescent="0.4">
      <c r="B42" s="22" t="s">
        <v>43</v>
      </c>
      <c r="C42" s="1" t="s">
        <v>4</v>
      </c>
      <c r="D42" s="15">
        <v>5</v>
      </c>
      <c r="E42" s="15">
        <v>6</v>
      </c>
      <c r="F42" s="15">
        <v>-2</v>
      </c>
      <c r="G42" s="15">
        <v>9</v>
      </c>
      <c r="H42" s="23">
        <v>8</v>
      </c>
      <c r="J42" s="26">
        <f t="shared" si="0"/>
        <v>5.2</v>
      </c>
    </row>
    <row r="43" spans="2:10" ht="17" thickBot="1" x14ac:dyDescent="0.4">
      <c r="B43" s="22" t="s">
        <v>44</v>
      </c>
      <c r="C43" s="1" t="s">
        <v>4</v>
      </c>
      <c r="D43" s="15">
        <v>-4</v>
      </c>
      <c r="E43" s="15">
        <v>-14</v>
      </c>
      <c r="F43" s="15">
        <v>10</v>
      </c>
      <c r="G43" s="15">
        <v>-7</v>
      </c>
      <c r="H43" s="23">
        <v>-7</v>
      </c>
      <c r="J43" s="38">
        <f t="shared" si="0"/>
        <v>-4.4000000000000004</v>
      </c>
    </row>
    <row r="44" spans="2:10" ht="17" thickBot="1" x14ac:dyDescent="0.4">
      <c r="B44" s="22" t="s">
        <v>45</v>
      </c>
      <c r="C44" s="1" t="s">
        <v>4</v>
      </c>
      <c r="D44" s="15">
        <v>-29</v>
      </c>
      <c r="E44" s="15">
        <v>-21</v>
      </c>
      <c r="F44" s="15">
        <v>-35</v>
      </c>
      <c r="G44" s="15">
        <v>-24</v>
      </c>
      <c r="H44" s="23">
        <v>-28</v>
      </c>
      <c r="J44" s="38">
        <f t="shared" si="0"/>
        <v>-27.4</v>
      </c>
    </row>
    <row r="45" spans="2:10" ht="17" thickBot="1" x14ac:dyDescent="0.4">
      <c r="B45" s="22" t="s">
        <v>46</v>
      </c>
      <c r="C45" s="1" t="s">
        <v>4</v>
      </c>
      <c r="D45" s="15">
        <v>-10</v>
      </c>
      <c r="E45" s="15">
        <v>-16</v>
      </c>
      <c r="F45" s="15">
        <v>-4</v>
      </c>
      <c r="G45" s="15">
        <v>-14</v>
      </c>
      <c r="H45" s="23">
        <v>-13</v>
      </c>
      <c r="J45" s="38">
        <f t="shared" si="0"/>
        <v>-11.4</v>
      </c>
    </row>
    <row r="46" spans="2:10" ht="17" thickBot="1" x14ac:dyDescent="0.4">
      <c r="B46" s="22" t="s">
        <v>47</v>
      </c>
      <c r="C46" s="1" t="s">
        <v>4</v>
      </c>
      <c r="D46" s="15">
        <v>-42</v>
      </c>
      <c r="E46" s="15">
        <v>-36</v>
      </c>
      <c r="F46" s="15">
        <v>-44</v>
      </c>
      <c r="G46" s="15">
        <v>-40</v>
      </c>
      <c r="H46" s="23">
        <v>-42</v>
      </c>
      <c r="J46" s="38">
        <f t="shared" si="0"/>
        <v>-40.799999999999997</v>
      </c>
    </row>
    <row r="47" spans="2:10" ht="17" thickBot="1" x14ac:dyDescent="0.4">
      <c r="B47" s="22" t="s">
        <v>48</v>
      </c>
      <c r="C47" s="1" t="s">
        <v>4</v>
      </c>
      <c r="D47" s="15">
        <v>46</v>
      </c>
      <c r="E47" s="15">
        <v>57</v>
      </c>
      <c r="F47" s="15">
        <v>46</v>
      </c>
      <c r="G47" s="15">
        <v>54</v>
      </c>
      <c r="H47" s="23">
        <v>51</v>
      </c>
      <c r="J47" s="36">
        <f t="shared" si="0"/>
        <v>50.8</v>
      </c>
    </row>
    <row r="48" spans="2:10" ht="17" thickBot="1" x14ac:dyDescent="0.4">
      <c r="B48" s="22" t="s">
        <v>49</v>
      </c>
      <c r="C48" s="1" t="s">
        <v>4</v>
      </c>
      <c r="D48" s="15">
        <v>54</v>
      </c>
      <c r="E48" s="15">
        <v>54</v>
      </c>
      <c r="F48" s="15">
        <v>51</v>
      </c>
      <c r="G48" s="15">
        <v>54</v>
      </c>
      <c r="H48" s="23">
        <v>56</v>
      </c>
      <c r="J48" s="36">
        <f t="shared" si="0"/>
        <v>53.8</v>
      </c>
    </row>
    <row r="49" spans="2:10" ht="17" thickBot="1" x14ac:dyDescent="0.4">
      <c r="B49" s="22" t="s">
        <v>50</v>
      </c>
      <c r="C49" s="1" t="s">
        <v>4</v>
      </c>
      <c r="D49" s="15">
        <v>24</v>
      </c>
      <c r="E49" s="15">
        <v>6</v>
      </c>
      <c r="F49" s="15">
        <v>28</v>
      </c>
      <c r="G49" s="15">
        <v>21</v>
      </c>
      <c r="H49" s="23">
        <v>21</v>
      </c>
      <c r="J49" s="26">
        <f t="shared" si="0"/>
        <v>20</v>
      </c>
    </row>
    <row r="50" spans="2:10" ht="17" thickBot="1" x14ac:dyDescent="0.4">
      <c r="B50" s="22" t="s">
        <v>51</v>
      </c>
      <c r="C50" s="1" t="s">
        <v>4</v>
      </c>
      <c r="D50" s="15">
        <v>-35</v>
      </c>
      <c r="E50" s="15">
        <v>-30</v>
      </c>
      <c r="F50" s="15">
        <v>-34</v>
      </c>
      <c r="G50" s="15">
        <v>-31</v>
      </c>
      <c r="H50" s="23">
        <v>-34</v>
      </c>
      <c r="J50" s="38">
        <f t="shared" si="0"/>
        <v>-32.799999999999997</v>
      </c>
    </row>
    <row r="51" spans="2:10" ht="17" thickBot="1" x14ac:dyDescent="0.4">
      <c r="B51" s="22" t="s">
        <v>52</v>
      </c>
      <c r="C51" s="1" t="s">
        <v>4</v>
      </c>
      <c r="D51" s="15">
        <v>-40</v>
      </c>
      <c r="E51" s="15">
        <v>-45</v>
      </c>
      <c r="F51" s="15">
        <v>-37</v>
      </c>
      <c r="G51" s="15">
        <v>-41</v>
      </c>
      <c r="H51" s="23">
        <v>-42</v>
      </c>
      <c r="J51" s="38">
        <f t="shared" si="0"/>
        <v>-41</v>
      </c>
    </row>
    <row r="52" spans="2:10" ht="17" thickBot="1" x14ac:dyDescent="0.4">
      <c r="B52" s="22" t="s">
        <v>53</v>
      </c>
      <c r="C52" s="1" t="s">
        <v>4</v>
      </c>
      <c r="D52" s="15">
        <v>12</v>
      </c>
      <c r="E52" s="15">
        <v>28</v>
      </c>
      <c r="F52" s="15">
        <v>6</v>
      </c>
      <c r="G52" s="15">
        <v>18</v>
      </c>
      <c r="H52" s="23">
        <v>16</v>
      </c>
      <c r="J52" s="26">
        <f t="shared" si="0"/>
        <v>16</v>
      </c>
    </row>
    <row r="53" spans="2:10" ht="17" thickBot="1" x14ac:dyDescent="0.4">
      <c r="B53" s="22" t="s">
        <v>54</v>
      </c>
      <c r="C53" s="1" t="s">
        <v>4</v>
      </c>
      <c r="D53" s="15">
        <v>-1</v>
      </c>
      <c r="E53" s="15">
        <v>-9</v>
      </c>
      <c r="F53" s="15">
        <v>2</v>
      </c>
      <c r="G53" s="15">
        <v>-2</v>
      </c>
      <c r="H53" s="23">
        <v>-3</v>
      </c>
      <c r="J53" s="38">
        <f t="shared" si="0"/>
        <v>-2.6</v>
      </c>
    </row>
    <row r="54" spans="2:10" ht="17" thickBot="1" x14ac:dyDescent="0.4">
      <c r="B54" s="22" t="s">
        <v>55</v>
      </c>
      <c r="C54" s="1" t="s">
        <v>4</v>
      </c>
      <c r="D54" s="15">
        <v>22</v>
      </c>
      <c r="E54" s="15">
        <v>23</v>
      </c>
      <c r="F54" s="15">
        <v>23</v>
      </c>
      <c r="G54" s="15">
        <v>25</v>
      </c>
      <c r="H54" s="23">
        <v>26</v>
      </c>
      <c r="J54" s="26">
        <f t="shared" si="0"/>
        <v>23.8</v>
      </c>
    </row>
    <row r="55" spans="2:10" ht="17" thickBot="1" x14ac:dyDescent="0.4">
      <c r="B55" s="22" t="s">
        <v>56</v>
      </c>
      <c r="C55" s="1" t="s">
        <v>4</v>
      </c>
      <c r="D55" s="15">
        <v>11</v>
      </c>
      <c r="E55" s="15">
        <v>12</v>
      </c>
      <c r="F55" s="15">
        <v>11</v>
      </c>
      <c r="G55" s="15">
        <v>14</v>
      </c>
      <c r="H55" s="23">
        <v>12</v>
      </c>
      <c r="J55" s="26">
        <f t="shared" si="0"/>
        <v>12</v>
      </c>
    </row>
    <row r="56" spans="2:10" ht="17" thickBot="1" x14ac:dyDescent="0.4">
      <c r="B56" s="22" t="s">
        <v>57</v>
      </c>
      <c r="C56" s="1" t="s">
        <v>4</v>
      </c>
      <c r="D56" s="15">
        <v>41</v>
      </c>
      <c r="E56" s="15">
        <v>39</v>
      </c>
      <c r="F56" s="15">
        <v>43</v>
      </c>
      <c r="G56" s="15">
        <v>37</v>
      </c>
      <c r="H56" s="23">
        <v>41</v>
      </c>
      <c r="J56" s="36">
        <f t="shared" si="0"/>
        <v>40.200000000000003</v>
      </c>
    </row>
    <row r="57" spans="2:10" ht="17" thickBot="1" x14ac:dyDescent="0.4">
      <c r="B57" s="22" t="s">
        <v>58</v>
      </c>
      <c r="C57" s="1" t="s">
        <v>4</v>
      </c>
      <c r="D57" s="15">
        <v>-13</v>
      </c>
      <c r="E57" s="15">
        <v>-13</v>
      </c>
      <c r="F57" s="15">
        <v>-12</v>
      </c>
      <c r="G57" s="15">
        <v>-10</v>
      </c>
      <c r="H57" s="23">
        <v>-12</v>
      </c>
      <c r="J57" s="38">
        <f t="shared" si="0"/>
        <v>-12</v>
      </c>
    </row>
    <row r="58" spans="2:10" ht="17" thickBot="1" x14ac:dyDescent="0.4">
      <c r="B58" s="22" t="s">
        <v>59</v>
      </c>
      <c r="C58" s="1" t="s">
        <v>4</v>
      </c>
      <c r="D58" s="15">
        <v>-5</v>
      </c>
      <c r="E58" s="15">
        <v>-6</v>
      </c>
      <c r="F58" s="15">
        <v>-2</v>
      </c>
      <c r="G58" s="15">
        <v>-3</v>
      </c>
      <c r="H58" s="23">
        <v>-4</v>
      </c>
      <c r="J58" s="38">
        <f t="shared" si="0"/>
        <v>-4</v>
      </c>
    </row>
    <row r="59" spans="2:10" ht="17" thickBot="1" x14ac:dyDescent="0.4">
      <c r="B59" s="22" t="s">
        <v>60</v>
      </c>
      <c r="C59" s="1" t="s">
        <v>4</v>
      </c>
      <c r="D59" s="15">
        <v>-34</v>
      </c>
      <c r="E59" s="15">
        <v>-32</v>
      </c>
      <c r="F59" s="15">
        <v>-29</v>
      </c>
      <c r="G59" s="15">
        <v>-35</v>
      </c>
      <c r="H59" s="23">
        <v>-35</v>
      </c>
      <c r="J59" s="38">
        <f t="shared" si="0"/>
        <v>-33</v>
      </c>
    </row>
    <row r="60" spans="2:10" ht="17" thickBot="1" x14ac:dyDescent="0.4">
      <c r="B60" s="22" t="s">
        <v>61</v>
      </c>
      <c r="C60" s="1" t="s">
        <v>4</v>
      </c>
      <c r="D60" s="15">
        <v>17</v>
      </c>
      <c r="E60" s="15">
        <v>24</v>
      </c>
      <c r="F60" s="15">
        <v>12</v>
      </c>
      <c r="G60" s="15">
        <v>22</v>
      </c>
      <c r="H60" s="23">
        <v>23</v>
      </c>
      <c r="J60" s="26">
        <f t="shared" si="0"/>
        <v>19.600000000000001</v>
      </c>
    </row>
    <row r="61" spans="2:10" ht="17" thickBot="1" x14ac:dyDescent="0.4">
      <c r="B61" s="22" t="s">
        <v>62</v>
      </c>
      <c r="C61" s="1" t="s">
        <v>4</v>
      </c>
      <c r="D61" s="15">
        <v>-4</v>
      </c>
      <c r="E61" s="15">
        <v>-17</v>
      </c>
      <c r="F61" s="15">
        <v>0</v>
      </c>
      <c r="G61" s="15">
        <v>-6</v>
      </c>
      <c r="H61" s="23">
        <v>-5</v>
      </c>
      <c r="J61" s="38">
        <f t="shared" si="0"/>
        <v>-6.4</v>
      </c>
    </row>
    <row r="62" spans="2:10" ht="17" thickBot="1" x14ac:dyDescent="0.4">
      <c r="B62" s="22" t="s">
        <v>63</v>
      </c>
      <c r="C62" s="1" t="s">
        <v>4</v>
      </c>
      <c r="D62" s="15">
        <v>-7</v>
      </c>
      <c r="E62" s="15">
        <v>9</v>
      </c>
      <c r="F62" s="15">
        <v>-9</v>
      </c>
      <c r="G62" s="15">
        <v>7</v>
      </c>
      <c r="H62" s="23">
        <v>1</v>
      </c>
      <c r="J62" s="26">
        <f t="shared" si="0"/>
        <v>0.2</v>
      </c>
    </row>
    <row r="63" spans="2:10" ht="17" thickBot="1" x14ac:dyDescent="0.4">
      <c r="B63" s="22" t="s">
        <v>64</v>
      </c>
      <c r="C63" s="1" t="s">
        <v>4</v>
      </c>
      <c r="D63" s="15">
        <v>-1</v>
      </c>
      <c r="E63" s="15">
        <v>-8</v>
      </c>
      <c r="F63" s="15">
        <v>3</v>
      </c>
      <c r="G63" s="15">
        <v>-4</v>
      </c>
      <c r="H63" s="23">
        <v>-1</v>
      </c>
      <c r="J63" s="38">
        <f t="shared" si="0"/>
        <v>-2.2000000000000002</v>
      </c>
    </row>
    <row r="64" spans="2:10" ht="17" thickBot="1" x14ac:dyDescent="0.4">
      <c r="B64" s="22" t="s">
        <v>65</v>
      </c>
      <c r="C64" s="1" t="s">
        <v>4</v>
      </c>
      <c r="D64" s="15">
        <v>16</v>
      </c>
      <c r="E64" s="15">
        <v>0</v>
      </c>
      <c r="F64" s="15">
        <v>19</v>
      </c>
      <c r="G64" s="15">
        <v>5</v>
      </c>
      <c r="H64" s="23">
        <v>10</v>
      </c>
      <c r="J64" s="26">
        <f t="shared" si="0"/>
        <v>10</v>
      </c>
    </row>
    <row r="65" spans="2:10" ht="17" thickBot="1" x14ac:dyDescent="0.4">
      <c r="B65" s="22" t="s">
        <v>66</v>
      </c>
      <c r="C65" s="1" t="s">
        <v>4</v>
      </c>
      <c r="D65" s="15">
        <v>-4</v>
      </c>
      <c r="E65" s="15">
        <v>10</v>
      </c>
      <c r="F65" s="15">
        <v>-1</v>
      </c>
      <c r="G65" s="15">
        <v>3</v>
      </c>
      <c r="H65" s="23">
        <v>-2</v>
      </c>
      <c r="J65" s="26">
        <f t="shared" si="0"/>
        <v>1.2</v>
      </c>
    </row>
    <row r="66" spans="2:10" ht="17" thickBot="1" x14ac:dyDescent="0.4">
      <c r="B66" s="22" t="s">
        <v>67</v>
      </c>
      <c r="C66" s="1" t="s">
        <v>4</v>
      </c>
      <c r="D66" s="15">
        <v>3</v>
      </c>
      <c r="E66" s="15">
        <v>2</v>
      </c>
      <c r="F66" s="15">
        <v>4</v>
      </c>
      <c r="G66" s="15">
        <v>6</v>
      </c>
      <c r="H66" s="23">
        <v>7</v>
      </c>
      <c r="J66" s="26">
        <f t="shared" si="0"/>
        <v>4.4000000000000004</v>
      </c>
    </row>
    <row r="67" spans="2:10" ht="17" thickBot="1" x14ac:dyDescent="0.4">
      <c r="B67" s="22" t="s">
        <v>68</v>
      </c>
      <c r="C67" s="1" t="s">
        <v>4</v>
      </c>
      <c r="D67" s="15">
        <v>13</v>
      </c>
      <c r="E67" s="15">
        <v>26</v>
      </c>
      <c r="F67" s="15">
        <v>10</v>
      </c>
      <c r="G67" s="15">
        <v>24</v>
      </c>
      <c r="H67" s="23">
        <v>20</v>
      </c>
      <c r="J67" s="26">
        <f t="shared" si="0"/>
        <v>18.600000000000001</v>
      </c>
    </row>
    <row r="68" spans="2:10" ht="17" thickBot="1" x14ac:dyDescent="0.4">
      <c r="B68" s="22" t="s">
        <v>69</v>
      </c>
      <c r="C68" s="1" t="s">
        <v>4</v>
      </c>
      <c r="D68" s="15">
        <v>30</v>
      </c>
      <c r="E68" s="15">
        <v>14</v>
      </c>
      <c r="F68" s="15">
        <v>34</v>
      </c>
      <c r="G68" s="15">
        <v>19</v>
      </c>
      <c r="H68" s="23">
        <v>30</v>
      </c>
      <c r="J68" s="26">
        <f t="shared" ref="J68:J90" si="1">AVERAGE(D68:H68)</f>
        <v>25.4</v>
      </c>
    </row>
    <row r="69" spans="2:10" ht="17" thickBot="1" x14ac:dyDescent="0.4">
      <c r="B69" s="22" t="s">
        <v>70</v>
      </c>
      <c r="C69" s="1" t="s">
        <v>4</v>
      </c>
      <c r="D69" s="15">
        <v>-16</v>
      </c>
      <c r="E69" s="15">
        <v>-13</v>
      </c>
      <c r="F69" s="15">
        <v>-14</v>
      </c>
      <c r="G69" s="15">
        <v>-10</v>
      </c>
      <c r="H69" s="23">
        <v>-15</v>
      </c>
      <c r="J69" s="38">
        <f t="shared" si="1"/>
        <v>-13.6</v>
      </c>
    </row>
    <row r="70" spans="2:10" ht="17" thickBot="1" x14ac:dyDescent="0.4">
      <c r="B70" s="22" t="s">
        <v>71</v>
      </c>
      <c r="C70" s="1" t="s">
        <v>4</v>
      </c>
      <c r="D70" s="15">
        <v>12</v>
      </c>
      <c r="E70" s="15">
        <v>18</v>
      </c>
      <c r="F70" s="15">
        <v>13</v>
      </c>
      <c r="G70" s="15">
        <v>18</v>
      </c>
      <c r="H70" s="23">
        <v>15</v>
      </c>
      <c r="J70" s="26">
        <f t="shared" si="1"/>
        <v>15.2</v>
      </c>
    </row>
    <row r="71" spans="2:10" ht="17" thickBot="1" x14ac:dyDescent="0.4">
      <c r="B71" s="22" t="s">
        <v>72</v>
      </c>
      <c r="C71" s="1" t="s">
        <v>4</v>
      </c>
      <c r="D71" s="15">
        <v>20</v>
      </c>
      <c r="E71" s="15">
        <v>13</v>
      </c>
      <c r="F71" s="15">
        <v>22</v>
      </c>
      <c r="G71" s="15">
        <v>8</v>
      </c>
      <c r="H71" s="23">
        <v>18</v>
      </c>
      <c r="J71" s="26">
        <f t="shared" si="1"/>
        <v>16.2</v>
      </c>
    </row>
    <row r="72" spans="2:10" ht="17" thickBot="1" x14ac:dyDescent="0.4">
      <c r="B72" s="22" t="s">
        <v>73</v>
      </c>
      <c r="C72" s="1" t="s">
        <v>4</v>
      </c>
      <c r="D72" s="15">
        <v>-25</v>
      </c>
      <c r="E72" s="15">
        <v>-28</v>
      </c>
      <c r="F72" s="15">
        <v>-21</v>
      </c>
      <c r="G72" s="15">
        <v>-25</v>
      </c>
      <c r="H72" s="23">
        <v>-27</v>
      </c>
      <c r="J72" s="38">
        <f t="shared" si="1"/>
        <v>-25.2</v>
      </c>
    </row>
    <row r="73" spans="2:10" ht="17" thickBot="1" x14ac:dyDescent="0.4">
      <c r="B73" s="22" t="s">
        <v>74</v>
      </c>
      <c r="C73" s="1" t="s">
        <v>4</v>
      </c>
      <c r="D73" s="15">
        <v>-29</v>
      </c>
      <c r="E73" s="15">
        <v>-27</v>
      </c>
      <c r="F73" s="15">
        <v>-27</v>
      </c>
      <c r="G73" s="15">
        <v>-23</v>
      </c>
      <c r="H73" s="23">
        <v>-27</v>
      </c>
      <c r="J73" s="38">
        <f t="shared" si="1"/>
        <v>-26.6</v>
      </c>
    </row>
    <row r="74" spans="2:10" ht="17" thickBot="1" x14ac:dyDescent="0.4">
      <c r="B74" s="22" t="s">
        <v>75</v>
      </c>
      <c r="C74" s="1" t="s">
        <v>4</v>
      </c>
      <c r="D74" s="15">
        <v>-15</v>
      </c>
      <c r="E74" s="15">
        <v>-9</v>
      </c>
      <c r="F74" s="15">
        <v>-14</v>
      </c>
      <c r="G74" s="15">
        <v>-8</v>
      </c>
      <c r="H74" s="23">
        <v>-9</v>
      </c>
      <c r="J74" s="38">
        <f t="shared" si="1"/>
        <v>-11</v>
      </c>
    </row>
    <row r="75" spans="2:10" ht="17" thickBot="1" x14ac:dyDescent="0.4">
      <c r="B75" s="22" t="s">
        <v>76</v>
      </c>
      <c r="C75" s="1" t="s">
        <v>4</v>
      </c>
      <c r="D75" s="15">
        <v>-7</v>
      </c>
      <c r="E75" s="15">
        <v>-17</v>
      </c>
      <c r="F75" s="15">
        <v>-4</v>
      </c>
      <c r="G75" s="15">
        <v>-16</v>
      </c>
      <c r="H75" s="23">
        <v>-9</v>
      </c>
      <c r="J75" s="38">
        <f t="shared" si="1"/>
        <v>-10.6</v>
      </c>
    </row>
    <row r="76" spans="2:10" ht="17" thickBot="1" x14ac:dyDescent="0.4">
      <c r="B76" s="22" t="s">
        <v>77</v>
      </c>
      <c r="C76" s="1" t="s">
        <v>4</v>
      </c>
      <c r="D76" s="15">
        <v>-50</v>
      </c>
      <c r="E76" s="15">
        <v>-43</v>
      </c>
      <c r="F76" s="15">
        <v>-51</v>
      </c>
      <c r="G76" s="15">
        <v>-42</v>
      </c>
      <c r="H76" s="23">
        <v>-47</v>
      </c>
      <c r="J76" s="38">
        <f t="shared" si="1"/>
        <v>-46.6</v>
      </c>
    </row>
    <row r="77" spans="2:10" ht="17" thickBot="1" x14ac:dyDescent="0.4">
      <c r="B77" s="22" t="s">
        <v>78</v>
      </c>
      <c r="C77" s="1" t="s">
        <v>4</v>
      </c>
      <c r="D77" s="15">
        <v>-45</v>
      </c>
      <c r="E77" s="15">
        <v>-52</v>
      </c>
      <c r="F77" s="15">
        <v>-38</v>
      </c>
      <c r="G77" s="15">
        <v>-49</v>
      </c>
      <c r="H77" s="23">
        <v>-45</v>
      </c>
      <c r="J77" s="38">
        <f t="shared" si="1"/>
        <v>-45.8</v>
      </c>
    </row>
    <row r="78" spans="2:10" ht="17" thickBot="1" x14ac:dyDescent="0.4">
      <c r="B78" s="22" t="s">
        <v>79</v>
      </c>
      <c r="C78" s="1" t="s">
        <v>4</v>
      </c>
      <c r="D78" s="15">
        <v>-4</v>
      </c>
      <c r="E78" s="15">
        <v>13</v>
      </c>
      <c r="F78" s="15">
        <v>-9</v>
      </c>
      <c r="G78" s="15">
        <v>11</v>
      </c>
      <c r="H78" s="23">
        <v>-2</v>
      </c>
      <c r="J78" s="26">
        <f t="shared" si="1"/>
        <v>1.8</v>
      </c>
    </row>
    <row r="79" spans="2:10" ht="17" thickBot="1" x14ac:dyDescent="0.4">
      <c r="B79" s="22" t="s">
        <v>80</v>
      </c>
      <c r="C79" s="1" t="s">
        <v>4</v>
      </c>
      <c r="D79" s="15">
        <v>47</v>
      </c>
      <c r="E79" s="15">
        <v>44</v>
      </c>
      <c r="F79" s="15">
        <v>44</v>
      </c>
      <c r="G79" s="15">
        <v>40</v>
      </c>
      <c r="H79" s="23">
        <v>48</v>
      </c>
      <c r="J79" s="36">
        <f t="shared" si="1"/>
        <v>44.6</v>
      </c>
    </row>
    <row r="80" spans="2:10" ht="17" thickBot="1" x14ac:dyDescent="0.4">
      <c r="B80" s="22" t="s">
        <v>81</v>
      </c>
      <c r="C80" s="1" t="s">
        <v>4</v>
      </c>
      <c r="D80" s="15">
        <v>-35</v>
      </c>
      <c r="E80" s="15">
        <v>-45</v>
      </c>
      <c r="F80" s="15">
        <v>-27</v>
      </c>
      <c r="G80" s="15">
        <v>-40</v>
      </c>
      <c r="H80" s="23">
        <v>-35</v>
      </c>
      <c r="J80" s="38">
        <f t="shared" si="1"/>
        <v>-36.4</v>
      </c>
    </row>
    <row r="81" spans="2:10" ht="17" thickBot="1" x14ac:dyDescent="0.4">
      <c r="B81" s="22" t="s">
        <v>82</v>
      </c>
      <c r="C81" s="1" t="s">
        <v>4</v>
      </c>
      <c r="D81" s="15">
        <v>7</v>
      </c>
      <c r="E81" s="15">
        <v>21</v>
      </c>
      <c r="F81" s="15">
        <v>2</v>
      </c>
      <c r="G81" s="15">
        <v>25</v>
      </c>
      <c r="H81" s="23">
        <v>14</v>
      </c>
      <c r="J81" s="26">
        <f t="shared" si="1"/>
        <v>13.8</v>
      </c>
    </row>
    <row r="82" spans="2:10" ht="17" thickBot="1" x14ac:dyDescent="0.4">
      <c r="B82" s="22" t="s">
        <v>83</v>
      </c>
      <c r="C82" s="1" t="s">
        <v>4</v>
      </c>
      <c r="D82" s="15">
        <v>69</v>
      </c>
      <c r="E82" s="15">
        <v>69</v>
      </c>
      <c r="F82" s="15">
        <v>68</v>
      </c>
      <c r="G82" s="15">
        <v>74</v>
      </c>
      <c r="H82" s="23">
        <v>70</v>
      </c>
      <c r="J82" s="36">
        <f t="shared" si="1"/>
        <v>70</v>
      </c>
    </row>
    <row r="83" spans="2:10" ht="17" thickBot="1" x14ac:dyDescent="0.4">
      <c r="B83" s="22" t="s">
        <v>84</v>
      </c>
      <c r="C83" s="1" t="s">
        <v>4</v>
      </c>
      <c r="D83" s="15">
        <v>0</v>
      </c>
      <c r="E83" s="15">
        <v>-14</v>
      </c>
      <c r="F83" s="15">
        <v>7</v>
      </c>
      <c r="G83" s="15">
        <v>-18</v>
      </c>
      <c r="H83" s="23">
        <v>-2</v>
      </c>
      <c r="J83" s="38">
        <f t="shared" si="1"/>
        <v>-5.4</v>
      </c>
    </row>
    <row r="84" spans="2:10" ht="17" thickBot="1" x14ac:dyDescent="0.4">
      <c r="B84" s="22" t="s">
        <v>85</v>
      </c>
      <c r="C84" s="1" t="s">
        <v>4</v>
      </c>
      <c r="D84" s="15">
        <v>-37</v>
      </c>
      <c r="E84" s="15">
        <v>-17</v>
      </c>
      <c r="F84" s="15">
        <v>-40</v>
      </c>
      <c r="G84" s="15">
        <v>-14</v>
      </c>
      <c r="H84" s="23">
        <v>-32</v>
      </c>
      <c r="J84" s="38">
        <f t="shared" si="1"/>
        <v>-28</v>
      </c>
    </row>
    <row r="85" spans="2:10" ht="17" thickBot="1" x14ac:dyDescent="0.4">
      <c r="B85" s="22" t="s">
        <v>86</v>
      </c>
      <c r="C85" s="1" t="s">
        <v>4</v>
      </c>
      <c r="D85" s="15">
        <v>10</v>
      </c>
      <c r="E85" s="15">
        <v>-12</v>
      </c>
      <c r="F85" s="15">
        <v>13</v>
      </c>
      <c r="G85" s="15">
        <v>-14</v>
      </c>
      <c r="H85" s="23">
        <v>7</v>
      </c>
      <c r="J85" s="26">
        <f t="shared" si="1"/>
        <v>0.8</v>
      </c>
    </row>
    <row r="86" spans="2:10" ht="17" thickBot="1" x14ac:dyDescent="0.4">
      <c r="B86" s="22" t="s">
        <v>87</v>
      </c>
      <c r="C86" s="1" t="s">
        <v>4</v>
      </c>
      <c r="D86" s="15">
        <v>-26</v>
      </c>
      <c r="E86" s="15">
        <v>-20</v>
      </c>
      <c r="F86" s="15">
        <v>-27</v>
      </c>
      <c r="G86" s="15">
        <v>-17</v>
      </c>
      <c r="H86" s="23">
        <v>-25</v>
      </c>
      <c r="J86" s="38">
        <f t="shared" si="1"/>
        <v>-23</v>
      </c>
    </row>
    <row r="87" spans="2:10" ht="17" thickBot="1" x14ac:dyDescent="0.4">
      <c r="B87" s="22" t="s">
        <v>88</v>
      </c>
      <c r="C87" s="1" t="s">
        <v>4</v>
      </c>
      <c r="D87" s="15">
        <v>-21</v>
      </c>
      <c r="E87" s="15">
        <v>-23</v>
      </c>
      <c r="F87" s="15">
        <v>-18</v>
      </c>
      <c r="G87" s="15">
        <v>-23</v>
      </c>
      <c r="H87" s="23">
        <v>-21</v>
      </c>
      <c r="J87" s="38">
        <f t="shared" si="1"/>
        <v>-21.2</v>
      </c>
    </row>
    <row r="88" spans="2:10" ht="17" thickBot="1" x14ac:dyDescent="0.4">
      <c r="B88" s="22" t="s">
        <v>89</v>
      </c>
      <c r="C88" s="1" t="s">
        <v>4</v>
      </c>
      <c r="D88" s="15">
        <v>-8</v>
      </c>
      <c r="E88" s="15">
        <v>2</v>
      </c>
      <c r="F88" s="15">
        <v>-10</v>
      </c>
      <c r="G88" s="15">
        <v>2</v>
      </c>
      <c r="H88" s="23">
        <v>-6</v>
      </c>
      <c r="J88" s="38">
        <f t="shared" si="1"/>
        <v>-4</v>
      </c>
    </row>
    <row r="89" spans="2:10" ht="17" thickBot="1" x14ac:dyDescent="0.4">
      <c r="B89" s="22" t="s">
        <v>90</v>
      </c>
      <c r="C89" s="1" t="s">
        <v>4</v>
      </c>
      <c r="D89" s="15">
        <v>-2</v>
      </c>
      <c r="E89" s="15">
        <v>-13</v>
      </c>
      <c r="F89" s="15">
        <v>0</v>
      </c>
      <c r="G89" s="15">
        <v>-13</v>
      </c>
      <c r="H89" s="23">
        <v>-1</v>
      </c>
      <c r="J89" s="38">
        <f t="shared" si="1"/>
        <v>-5.8</v>
      </c>
    </row>
    <row r="90" spans="2:10" ht="17" thickBot="1" x14ac:dyDescent="0.4">
      <c r="B90" s="22" t="s">
        <v>91</v>
      </c>
      <c r="C90" s="1" t="s">
        <v>92</v>
      </c>
      <c r="D90" s="15">
        <v>-17</v>
      </c>
      <c r="E90" s="15">
        <v>-8</v>
      </c>
      <c r="F90" s="15">
        <v>-12</v>
      </c>
      <c r="G90" s="15">
        <v>-6</v>
      </c>
      <c r="H90" s="23">
        <v>-12</v>
      </c>
      <c r="J90" s="38">
        <f t="shared" si="1"/>
        <v>-11</v>
      </c>
    </row>
  </sheetData>
  <pageMargins left="0.7" right="0.7" top="0.75" bottom="0.75" header="0.3" footer="0.3"/>
  <pageSetup orientation="portrait" r:id="rId1"/>
  <headerFooter>
    <oddFooter>&amp;R_x000D_&amp;1#&amp;"Aptos"&amp;10&amp;K000000 Public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C2DD-9044-45ED-B0BE-AFAA78754C7E}">
  <dimension ref="B3:H60"/>
  <sheetViews>
    <sheetView workbookViewId="0">
      <selection activeCell="I53" sqref="I53"/>
    </sheetView>
  </sheetViews>
  <sheetFormatPr defaultRowHeight="14.5" x14ac:dyDescent="0.35"/>
  <cols>
    <col min="2" max="2" width="12.7265625" customWidth="1"/>
    <col min="3" max="3" width="9.26953125" bestFit="1" customWidth="1"/>
    <col min="4" max="8" width="12.7265625" customWidth="1"/>
  </cols>
  <sheetData>
    <row r="3" spans="2:8" ht="18.5" x14ac:dyDescent="0.45">
      <c r="B3" s="47" t="s">
        <v>116</v>
      </c>
      <c r="C3" s="47"/>
      <c r="D3" s="47"/>
      <c r="E3" s="47"/>
      <c r="F3" s="47"/>
      <c r="G3" s="47"/>
      <c r="H3" s="2">
        <v>3.5879629629629629E-3</v>
      </c>
    </row>
    <row r="4" spans="2:8" x14ac:dyDescent="0.35">
      <c r="B4" s="3" t="s">
        <v>94</v>
      </c>
      <c r="C4" s="4" t="s">
        <v>95</v>
      </c>
      <c r="D4" s="4" t="s">
        <v>96</v>
      </c>
      <c r="E4" s="5" t="s">
        <v>97</v>
      </c>
      <c r="F4" s="5" t="s">
        <v>98</v>
      </c>
      <c r="G4" s="5" t="s">
        <v>99</v>
      </c>
      <c r="H4" s="6" t="s">
        <v>100</v>
      </c>
    </row>
    <row r="5" spans="2:8" x14ac:dyDescent="0.35">
      <c r="B5" s="7" t="s">
        <v>101</v>
      </c>
      <c r="C5" s="8">
        <f>D12+H5</f>
        <v>3.8773148148148148E-3</v>
      </c>
      <c r="D5" s="8">
        <f>E5/G5</f>
        <v>3.8773148148148148E-3</v>
      </c>
      <c r="E5" s="9">
        <f>F5*C5</f>
        <v>0.13958333333333334</v>
      </c>
      <c r="F5" s="10">
        <v>36</v>
      </c>
      <c r="G5" s="10">
        <f>F5</f>
        <v>36</v>
      </c>
      <c r="H5" s="11">
        <v>2.8935185185185184E-4</v>
      </c>
    </row>
    <row r="6" spans="2:8" x14ac:dyDescent="0.35">
      <c r="B6" s="7" t="s">
        <v>102</v>
      </c>
      <c r="C6" s="8">
        <f>D12-H6</f>
        <v>3.3564814814814816E-3</v>
      </c>
      <c r="D6" s="8">
        <f t="shared" ref="D6:D8" si="0">E6/G6</f>
        <v>3.7826178451178453E-3</v>
      </c>
      <c r="E6" s="9">
        <f>E5+(C6*F6)</f>
        <v>0.16643518518518519</v>
      </c>
      <c r="F6" s="10">
        <v>8</v>
      </c>
      <c r="G6" s="10">
        <f t="shared" ref="G6:G11" si="1">G5+F6</f>
        <v>44</v>
      </c>
      <c r="H6" s="12">
        <v>2.3148148148148149E-4</v>
      </c>
    </row>
    <row r="7" spans="2:8" x14ac:dyDescent="0.35">
      <c r="B7" s="7" t="s">
        <v>103</v>
      </c>
      <c r="C7" s="8">
        <f>D12+H7</f>
        <v>3.9351851851851848E-3</v>
      </c>
      <c r="D7" s="8">
        <f t="shared" si="0"/>
        <v>3.7923561859732075E-3</v>
      </c>
      <c r="E7" s="9">
        <f>(F7*C7)+E6</f>
        <v>0.17824074074074076</v>
      </c>
      <c r="F7" s="10">
        <v>3</v>
      </c>
      <c r="G7" s="10">
        <f t="shared" si="1"/>
        <v>47</v>
      </c>
      <c r="H7" s="11">
        <v>3.4722222222222224E-4</v>
      </c>
    </row>
    <row r="8" spans="2:8" x14ac:dyDescent="0.35">
      <c r="B8" s="7" t="s">
        <v>104</v>
      </c>
      <c r="C8" s="8">
        <f>D12-H8</f>
        <v>3.3564814814814816E-3</v>
      </c>
      <c r="D8" s="8">
        <f t="shared" si="0"/>
        <v>3.6622443338861256E-3</v>
      </c>
      <c r="E8" s="9">
        <f>(C8*F8)+E7</f>
        <v>0.24537037037037041</v>
      </c>
      <c r="F8" s="10">
        <v>20</v>
      </c>
      <c r="G8" s="10">
        <f t="shared" si="1"/>
        <v>67</v>
      </c>
      <c r="H8" s="12">
        <v>2.3148148148148149E-4</v>
      </c>
    </row>
    <row r="9" spans="2:8" x14ac:dyDescent="0.35">
      <c r="B9" s="7" t="s">
        <v>105</v>
      </c>
      <c r="C9" s="8">
        <f>D12-H9</f>
        <v>3.2986111111111111E-3</v>
      </c>
      <c r="D9" s="8">
        <f t="shared" ref="D9" si="2">E9/G9</f>
        <v>3.6109627255460595E-3</v>
      </c>
      <c r="E9" s="9">
        <f>(C9*F9)+E8</f>
        <v>0.28165509259259264</v>
      </c>
      <c r="F9" s="10">
        <v>11</v>
      </c>
      <c r="G9" s="10">
        <f t="shared" si="1"/>
        <v>78</v>
      </c>
      <c r="H9" s="12">
        <v>2.8935185185185184E-4</v>
      </c>
    </row>
    <row r="10" spans="2:8" x14ac:dyDescent="0.35">
      <c r="B10" s="7" t="s">
        <v>106</v>
      </c>
      <c r="C10" s="8">
        <f>D12+H10</f>
        <v>3.9351851851851848E-3</v>
      </c>
      <c r="D10" s="8">
        <f>E10/G10</f>
        <v>3.6190682870370374E-3</v>
      </c>
      <c r="E10" s="9">
        <f>(C10*F10)+E9</f>
        <v>0.289525462962963</v>
      </c>
      <c r="F10" s="10">
        <v>2</v>
      </c>
      <c r="G10" s="10">
        <f t="shared" si="1"/>
        <v>80</v>
      </c>
      <c r="H10" s="11">
        <v>3.4722222222222224E-4</v>
      </c>
    </row>
    <row r="11" spans="2:8" x14ac:dyDescent="0.35">
      <c r="B11" s="28" t="s">
        <v>107</v>
      </c>
      <c r="C11" s="29">
        <f>D12-H11</f>
        <v>3.1828703703703702E-3</v>
      </c>
      <c r="D11" s="29">
        <f>E11/G11</f>
        <v>3.583971902937421E-3</v>
      </c>
      <c r="E11" s="30">
        <f>E10+(F11*C11)</f>
        <v>0.31180555555555561</v>
      </c>
      <c r="F11" s="31">
        <v>7</v>
      </c>
      <c r="G11" s="31">
        <f t="shared" si="1"/>
        <v>87</v>
      </c>
      <c r="H11" s="12">
        <v>4.0509259259259258E-4</v>
      </c>
    </row>
    <row r="12" spans="2:8" x14ac:dyDescent="0.35">
      <c r="B12" s="43" t="s">
        <v>108</v>
      </c>
      <c r="C12" s="40">
        <f>D12-H12</f>
        <v>3.5879629629629629E-3</v>
      </c>
      <c r="D12" s="40">
        <f>E12/G12</f>
        <v>3.5879629629629629E-3</v>
      </c>
      <c r="E12" s="44">
        <f>H3*G12</f>
        <v>0.31215277777777778</v>
      </c>
      <c r="F12" s="45">
        <v>7</v>
      </c>
      <c r="G12" s="45">
        <f>G11</f>
        <v>87</v>
      </c>
      <c r="H12" s="40">
        <v>0</v>
      </c>
    </row>
    <row r="15" spans="2:8" ht="18.5" x14ac:dyDescent="0.45">
      <c r="B15" s="47" t="s">
        <v>117</v>
      </c>
      <c r="C15" s="47"/>
      <c r="D15" s="47"/>
      <c r="E15" s="47"/>
      <c r="F15" s="47"/>
      <c r="G15" s="47"/>
      <c r="H15" s="2">
        <v>3.5069444444444445E-3</v>
      </c>
    </row>
    <row r="16" spans="2:8" x14ac:dyDescent="0.35">
      <c r="B16" s="3" t="s">
        <v>94</v>
      </c>
      <c r="C16" s="4" t="s">
        <v>95</v>
      </c>
      <c r="D16" s="4" t="s">
        <v>96</v>
      </c>
      <c r="E16" s="5" t="s">
        <v>97</v>
      </c>
      <c r="F16" s="5" t="s">
        <v>98</v>
      </c>
      <c r="G16" s="5" t="s">
        <v>99</v>
      </c>
      <c r="H16" s="6" t="s">
        <v>100</v>
      </c>
    </row>
    <row r="17" spans="2:8" x14ac:dyDescent="0.35">
      <c r="B17" s="7" t="s">
        <v>101</v>
      </c>
      <c r="C17" s="8">
        <f>D24+H17</f>
        <v>3.7962962962962963E-3</v>
      </c>
      <c r="D17" s="8">
        <f>E17/G17</f>
        <v>3.7962962962962959E-3</v>
      </c>
      <c r="E17" s="9">
        <f>F17*C17</f>
        <v>0.13666666666666666</v>
      </c>
      <c r="F17" s="10">
        <v>36</v>
      </c>
      <c r="G17" s="10">
        <f>F17</f>
        <v>36</v>
      </c>
      <c r="H17" s="11">
        <v>2.8935185185185184E-4</v>
      </c>
    </row>
    <row r="18" spans="2:8" x14ac:dyDescent="0.35">
      <c r="B18" s="7" t="s">
        <v>102</v>
      </c>
      <c r="C18" s="8">
        <f>D24-H18</f>
        <v>3.2754629629629631E-3</v>
      </c>
      <c r="D18" s="8">
        <f t="shared" ref="D18:D21" si="3">E18/G18</f>
        <v>3.7015993265993264E-3</v>
      </c>
      <c r="E18" s="9">
        <f>E17+(C18*F18)</f>
        <v>0.16287037037037036</v>
      </c>
      <c r="F18" s="10">
        <v>8</v>
      </c>
      <c r="G18" s="10">
        <f t="shared" ref="G18:G23" si="4">G17+F18</f>
        <v>44</v>
      </c>
      <c r="H18" s="12">
        <v>2.3148148148148149E-4</v>
      </c>
    </row>
    <row r="19" spans="2:8" x14ac:dyDescent="0.35">
      <c r="B19" s="7" t="s">
        <v>103</v>
      </c>
      <c r="C19" s="8">
        <f>D24+H19</f>
        <v>3.8541666666666668E-3</v>
      </c>
      <c r="D19" s="8">
        <f t="shared" si="3"/>
        <v>3.7113376674546886E-3</v>
      </c>
      <c r="E19" s="9">
        <f>(F19*C19)+E18</f>
        <v>0.17443287037037036</v>
      </c>
      <c r="F19" s="10">
        <v>3</v>
      </c>
      <c r="G19" s="10">
        <f t="shared" si="4"/>
        <v>47</v>
      </c>
      <c r="H19" s="11">
        <v>3.4722222222222224E-4</v>
      </c>
    </row>
    <row r="20" spans="2:8" x14ac:dyDescent="0.35">
      <c r="B20" s="7" t="s">
        <v>104</v>
      </c>
      <c r="C20" s="8">
        <f>D24-H20</f>
        <v>3.2754629629629631E-3</v>
      </c>
      <c r="D20" s="8">
        <f t="shared" si="3"/>
        <v>3.5812258153676063E-3</v>
      </c>
      <c r="E20" s="9">
        <f>(C20*F20)+E19</f>
        <v>0.23994212962962963</v>
      </c>
      <c r="F20" s="10">
        <v>20</v>
      </c>
      <c r="G20" s="10">
        <f t="shared" si="4"/>
        <v>67</v>
      </c>
      <c r="H20" s="12">
        <v>2.3148148148148149E-4</v>
      </c>
    </row>
    <row r="21" spans="2:8" x14ac:dyDescent="0.35">
      <c r="B21" s="7" t="s">
        <v>105</v>
      </c>
      <c r="C21" s="8">
        <f>D24-H21</f>
        <v>3.2175925925925926E-3</v>
      </c>
      <c r="D21" s="8">
        <f t="shared" si="3"/>
        <v>3.5299442070275402E-3</v>
      </c>
      <c r="E21" s="9">
        <f>(C21*F21)+E20</f>
        <v>0.27533564814814815</v>
      </c>
      <c r="F21" s="10">
        <v>11</v>
      </c>
      <c r="G21" s="10">
        <f t="shared" si="4"/>
        <v>78</v>
      </c>
      <c r="H21" s="12">
        <v>2.8935185185185184E-4</v>
      </c>
    </row>
    <row r="22" spans="2:8" x14ac:dyDescent="0.35">
      <c r="B22" s="7" t="s">
        <v>106</v>
      </c>
      <c r="C22" s="8">
        <f>D24+H22</f>
        <v>3.8541666666666668E-3</v>
      </c>
      <c r="D22" s="8">
        <f>E22/G22</f>
        <v>3.5380497685185185E-3</v>
      </c>
      <c r="E22" s="9">
        <f>(C22*F22)+E21</f>
        <v>0.28304398148148147</v>
      </c>
      <c r="F22" s="10">
        <v>2</v>
      </c>
      <c r="G22" s="10">
        <f t="shared" si="4"/>
        <v>80</v>
      </c>
      <c r="H22" s="11">
        <v>3.4722222222222224E-4</v>
      </c>
    </row>
    <row r="23" spans="2:8" x14ac:dyDescent="0.35">
      <c r="B23" s="28" t="s">
        <v>107</v>
      </c>
      <c r="C23" s="29">
        <f>D24-H23</f>
        <v>3.1018518518518517E-3</v>
      </c>
      <c r="D23" s="29">
        <f>E23/G23</f>
        <v>3.5029533844189017E-3</v>
      </c>
      <c r="E23" s="30">
        <f>E22+(F23*C23)</f>
        <v>0.30475694444444446</v>
      </c>
      <c r="F23" s="31">
        <v>7</v>
      </c>
      <c r="G23" s="31">
        <f t="shared" si="4"/>
        <v>87</v>
      </c>
      <c r="H23" s="12">
        <v>4.0509259259259258E-4</v>
      </c>
    </row>
    <row r="24" spans="2:8" x14ac:dyDescent="0.35">
      <c r="B24" s="43" t="s">
        <v>108</v>
      </c>
      <c r="C24" s="40">
        <f>D24-H24</f>
        <v>3.5069444444444445E-3</v>
      </c>
      <c r="D24" s="40">
        <f>E24/G24</f>
        <v>3.5069444444444445E-3</v>
      </c>
      <c r="E24" s="44">
        <f>H15*G24</f>
        <v>0.30510416666666668</v>
      </c>
      <c r="F24" s="45">
        <v>7</v>
      </c>
      <c r="G24" s="45">
        <f>G23</f>
        <v>87</v>
      </c>
      <c r="H24" s="40">
        <v>0</v>
      </c>
    </row>
    <row r="27" spans="2:8" ht="18.5" x14ac:dyDescent="0.45">
      <c r="B27" s="47" t="s">
        <v>118</v>
      </c>
      <c r="C27" s="47"/>
      <c r="D27" s="47"/>
      <c r="E27" s="47"/>
      <c r="F27" s="47"/>
      <c r="G27" s="47"/>
      <c r="H27" s="2">
        <v>3.7499999999999999E-3</v>
      </c>
    </row>
    <row r="28" spans="2:8" x14ac:dyDescent="0.35">
      <c r="B28" s="3" t="s">
        <v>94</v>
      </c>
      <c r="C28" s="4" t="s">
        <v>95</v>
      </c>
      <c r="D28" s="4" t="s">
        <v>96</v>
      </c>
      <c r="E28" s="5" t="s">
        <v>97</v>
      </c>
      <c r="F28" s="5" t="s">
        <v>98</v>
      </c>
      <c r="G28" s="5" t="s">
        <v>99</v>
      </c>
      <c r="H28" s="6" t="s">
        <v>100</v>
      </c>
    </row>
    <row r="29" spans="2:8" x14ac:dyDescent="0.35">
      <c r="B29" s="7" t="s">
        <v>101</v>
      </c>
      <c r="C29" s="8">
        <f>D36+H29</f>
        <v>4.0393518518518513E-3</v>
      </c>
      <c r="D29" s="8">
        <f>E29/G29</f>
        <v>4.0393518518518513E-3</v>
      </c>
      <c r="E29" s="9">
        <f>F29*C29</f>
        <v>0.14541666666666664</v>
      </c>
      <c r="F29" s="10">
        <v>36</v>
      </c>
      <c r="G29" s="10">
        <f>F29</f>
        <v>36</v>
      </c>
      <c r="H29" s="11">
        <v>2.8935185185185184E-4</v>
      </c>
    </row>
    <row r="30" spans="2:8" x14ac:dyDescent="0.35">
      <c r="B30" s="7" t="s">
        <v>102</v>
      </c>
      <c r="C30" s="8">
        <f>D36-H30</f>
        <v>3.5185185185185185E-3</v>
      </c>
      <c r="D30" s="8">
        <f t="shared" ref="D30:D33" si="5">E30/G30</f>
        <v>3.9446548821548818E-3</v>
      </c>
      <c r="E30" s="9">
        <f>E29+(C30*F30)</f>
        <v>0.17356481481481478</v>
      </c>
      <c r="F30" s="10">
        <v>8</v>
      </c>
      <c r="G30" s="10">
        <f t="shared" ref="G30:G35" si="6">G29+F30</f>
        <v>44</v>
      </c>
      <c r="H30" s="12">
        <v>2.3148148148148149E-4</v>
      </c>
    </row>
    <row r="31" spans="2:8" x14ac:dyDescent="0.35">
      <c r="B31" s="7" t="s">
        <v>103</v>
      </c>
      <c r="C31" s="8">
        <f>D36+H31</f>
        <v>4.0972222222222217E-3</v>
      </c>
      <c r="D31" s="8">
        <f t="shared" si="5"/>
        <v>3.9543932230102436E-3</v>
      </c>
      <c r="E31" s="9">
        <f>(F31*C31)+E30</f>
        <v>0.18585648148148146</v>
      </c>
      <c r="F31" s="10">
        <v>3</v>
      </c>
      <c r="G31" s="10">
        <f t="shared" si="6"/>
        <v>47</v>
      </c>
      <c r="H31" s="11">
        <v>3.4722222222222224E-4</v>
      </c>
    </row>
    <row r="32" spans="2:8" x14ac:dyDescent="0.35">
      <c r="B32" s="7" t="s">
        <v>104</v>
      </c>
      <c r="C32" s="8">
        <f>D36-H32</f>
        <v>3.5185185185185185E-3</v>
      </c>
      <c r="D32" s="8">
        <f t="shared" si="5"/>
        <v>3.8242813709231617E-3</v>
      </c>
      <c r="E32" s="9">
        <f>(C32*F32)+E31</f>
        <v>0.25622685185185184</v>
      </c>
      <c r="F32" s="10">
        <v>20</v>
      </c>
      <c r="G32" s="10">
        <f t="shared" si="6"/>
        <v>67</v>
      </c>
      <c r="H32" s="12">
        <v>2.3148148148148149E-4</v>
      </c>
    </row>
    <row r="33" spans="2:8" x14ac:dyDescent="0.35">
      <c r="B33" s="7" t="s">
        <v>105</v>
      </c>
      <c r="C33" s="8">
        <f>D36-H33</f>
        <v>3.460648148148148E-3</v>
      </c>
      <c r="D33" s="8">
        <f t="shared" si="5"/>
        <v>3.7729997625830956E-3</v>
      </c>
      <c r="E33" s="9">
        <f>(C33*F33)+E32</f>
        <v>0.29429398148148145</v>
      </c>
      <c r="F33" s="10">
        <v>11</v>
      </c>
      <c r="G33" s="10">
        <f t="shared" si="6"/>
        <v>78</v>
      </c>
      <c r="H33" s="12">
        <v>2.8935185185185184E-4</v>
      </c>
    </row>
    <row r="34" spans="2:8" x14ac:dyDescent="0.35">
      <c r="B34" s="7" t="s">
        <v>106</v>
      </c>
      <c r="C34" s="8">
        <f>D36+H34</f>
        <v>4.0972222222222217E-3</v>
      </c>
      <c r="D34" s="8">
        <f>E34/G34</f>
        <v>3.7811053240740739E-3</v>
      </c>
      <c r="E34" s="9">
        <f>(C34*F34)+E33</f>
        <v>0.3024884259259259</v>
      </c>
      <c r="F34" s="10">
        <v>2</v>
      </c>
      <c r="G34" s="10">
        <f t="shared" si="6"/>
        <v>80</v>
      </c>
      <c r="H34" s="11">
        <v>3.4722222222222224E-4</v>
      </c>
    </row>
    <row r="35" spans="2:8" x14ac:dyDescent="0.35">
      <c r="B35" s="28" t="s">
        <v>107</v>
      </c>
      <c r="C35" s="29">
        <f>D36-H35</f>
        <v>3.3449074074074071E-3</v>
      </c>
      <c r="D35" s="29">
        <f>E35/G35</f>
        <v>3.7460089399744571E-3</v>
      </c>
      <c r="E35" s="30">
        <f>E34+(F35*C35)</f>
        <v>0.32590277777777776</v>
      </c>
      <c r="F35" s="31">
        <v>7</v>
      </c>
      <c r="G35" s="31">
        <f t="shared" si="6"/>
        <v>87</v>
      </c>
      <c r="H35" s="12">
        <v>4.0509259259259258E-4</v>
      </c>
    </row>
    <row r="36" spans="2:8" x14ac:dyDescent="0.35">
      <c r="B36" s="43" t="s">
        <v>108</v>
      </c>
      <c r="C36" s="40">
        <f>D36-H36</f>
        <v>3.7499999999999999E-3</v>
      </c>
      <c r="D36" s="40">
        <f>E36/G36</f>
        <v>3.7499999999999999E-3</v>
      </c>
      <c r="E36" s="44">
        <f>H27*G36</f>
        <v>0.32624999999999998</v>
      </c>
      <c r="F36" s="45">
        <v>7</v>
      </c>
      <c r="G36" s="45">
        <f>G35</f>
        <v>87</v>
      </c>
      <c r="H36" s="40">
        <v>0</v>
      </c>
    </row>
    <row r="39" spans="2:8" ht="18.5" x14ac:dyDescent="0.45">
      <c r="B39" s="47" t="s">
        <v>119</v>
      </c>
      <c r="C39" s="47"/>
      <c r="D39" s="47"/>
      <c r="E39" s="47"/>
      <c r="F39" s="47"/>
      <c r="G39" s="47"/>
      <c r="H39" s="2">
        <v>4.1898148148148146E-3</v>
      </c>
    </row>
    <row r="40" spans="2:8" x14ac:dyDescent="0.35">
      <c r="B40" s="3" t="s">
        <v>94</v>
      </c>
      <c r="C40" s="4" t="s">
        <v>95</v>
      </c>
      <c r="D40" s="4" t="s">
        <v>96</v>
      </c>
      <c r="E40" s="5" t="s">
        <v>97</v>
      </c>
      <c r="F40" s="5" t="s">
        <v>98</v>
      </c>
      <c r="G40" s="5" t="s">
        <v>99</v>
      </c>
      <c r="H40" s="6" t="s">
        <v>100</v>
      </c>
    </row>
    <row r="41" spans="2:8" x14ac:dyDescent="0.35">
      <c r="B41" s="7" t="s">
        <v>101</v>
      </c>
      <c r="C41" s="8">
        <f>D48+H41</f>
        <v>4.479166666666666E-3</v>
      </c>
      <c r="D41" s="8">
        <f>E41/G41</f>
        <v>4.479166666666666E-3</v>
      </c>
      <c r="E41" s="9">
        <f>F41*C41</f>
        <v>0.16124999999999998</v>
      </c>
      <c r="F41" s="10">
        <v>36</v>
      </c>
      <c r="G41" s="10">
        <f>F41</f>
        <v>36</v>
      </c>
      <c r="H41" s="11">
        <v>2.8935185185185184E-4</v>
      </c>
    </row>
    <row r="42" spans="2:8" x14ac:dyDescent="0.35">
      <c r="B42" s="7" t="s">
        <v>102</v>
      </c>
      <c r="C42" s="8">
        <f>D48-H42</f>
        <v>3.9583333333333328E-3</v>
      </c>
      <c r="D42" s="8">
        <f t="shared" ref="D42:D45" si="7">E42/G42</f>
        <v>4.3844696969696957E-3</v>
      </c>
      <c r="E42" s="9">
        <f>E41+(C42*F42)</f>
        <v>0.19291666666666663</v>
      </c>
      <c r="F42" s="10">
        <v>8</v>
      </c>
      <c r="G42" s="10">
        <f t="shared" ref="G42:G47" si="8">G41+F42</f>
        <v>44</v>
      </c>
      <c r="H42" s="12">
        <v>2.3148148148148149E-4</v>
      </c>
    </row>
    <row r="43" spans="2:8" x14ac:dyDescent="0.35">
      <c r="B43" s="7" t="s">
        <v>103</v>
      </c>
      <c r="C43" s="8">
        <f>D48+H43</f>
        <v>4.5370370370370365E-3</v>
      </c>
      <c r="D43" s="8">
        <f t="shared" si="7"/>
        <v>4.3942080378250583E-3</v>
      </c>
      <c r="E43" s="9">
        <f>(F43*C43)+E42</f>
        <v>0.20652777777777773</v>
      </c>
      <c r="F43" s="10">
        <v>3</v>
      </c>
      <c r="G43" s="10">
        <f t="shared" si="8"/>
        <v>47</v>
      </c>
      <c r="H43" s="11">
        <v>3.4722222222222224E-4</v>
      </c>
    </row>
    <row r="44" spans="2:8" x14ac:dyDescent="0.35">
      <c r="B44" s="7" t="s">
        <v>104</v>
      </c>
      <c r="C44" s="8">
        <f>D48-H44</f>
        <v>3.9583333333333328E-3</v>
      </c>
      <c r="D44" s="8">
        <f t="shared" si="7"/>
        <v>4.2640961857379756E-3</v>
      </c>
      <c r="E44" s="9">
        <f>(C44*F44)+E43</f>
        <v>0.28569444444444436</v>
      </c>
      <c r="F44" s="10">
        <v>20</v>
      </c>
      <c r="G44" s="10">
        <f t="shared" si="8"/>
        <v>67</v>
      </c>
      <c r="H44" s="12">
        <v>2.3148148148148149E-4</v>
      </c>
    </row>
    <row r="45" spans="2:8" x14ac:dyDescent="0.35">
      <c r="B45" s="7" t="s">
        <v>105</v>
      </c>
      <c r="C45" s="8">
        <f>D48-H45</f>
        <v>3.9004629629629628E-3</v>
      </c>
      <c r="D45" s="8">
        <f t="shared" si="7"/>
        <v>4.2128145773979095E-3</v>
      </c>
      <c r="E45" s="9">
        <f>(C45*F45)+E44</f>
        <v>0.32859953703703693</v>
      </c>
      <c r="F45" s="10">
        <v>11</v>
      </c>
      <c r="G45" s="10">
        <f t="shared" si="8"/>
        <v>78</v>
      </c>
      <c r="H45" s="12">
        <v>2.8935185185185184E-4</v>
      </c>
    </row>
    <row r="46" spans="2:8" x14ac:dyDescent="0.35">
      <c r="B46" s="7" t="s">
        <v>106</v>
      </c>
      <c r="C46" s="8">
        <f>D48+H46</f>
        <v>4.5370370370370365E-3</v>
      </c>
      <c r="D46" s="8">
        <f>E46/G46</f>
        <v>4.2209201388888878E-3</v>
      </c>
      <c r="E46" s="9">
        <f>(C46*F46)+E45</f>
        <v>0.33767361111111099</v>
      </c>
      <c r="F46" s="10">
        <v>2</v>
      </c>
      <c r="G46" s="10">
        <f t="shared" si="8"/>
        <v>80</v>
      </c>
      <c r="H46" s="11">
        <v>3.4722222222222224E-4</v>
      </c>
    </row>
    <row r="47" spans="2:8" x14ac:dyDescent="0.35">
      <c r="B47" s="28" t="s">
        <v>107</v>
      </c>
      <c r="C47" s="29">
        <f>D48-H47</f>
        <v>3.7847222222222219E-3</v>
      </c>
      <c r="D47" s="29">
        <f>E47/G47</f>
        <v>4.1858237547892701E-3</v>
      </c>
      <c r="E47" s="30">
        <f>E46+(F47*C47)</f>
        <v>0.36416666666666653</v>
      </c>
      <c r="F47" s="31">
        <v>7</v>
      </c>
      <c r="G47" s="31">
        <f t="shared" si="8"/>
        <v>87</v>
      </c>
      <c r="H47" s="12">
        <v>4.0509259259259258E-4</v>
      </c>
    </row>
    <row r="48" spans="2:8" x14ac:dyDescent="0.35">
      <c r="B48" s="43" t="s">
        <v>108</v>
      </c>
      <c r="C48" s="40">
        <f>D48-H48</f>
        <v>4.1898148148148146E-3</v>
      </c>
      <c r="D48" s="40">
        <f>E48/G48</f>
        <v>4.1898148148148146E-3</v>
      </c>
      <c r="E48" s="44">
        <f>H39*G48</f>
        <v>0.36451388888888886</v>
      </c>
      <c r="F48" s="45">
        <v>7</v>
      </c>
      <c r="G48" s="45">
        <f>G47</f>
        <v>87</v>
      </c>
      <c r="H48" s="40">
        <v>0</v>
      </c>
    </row>
    <row r="51" spans="2:8" ht="18.5" x14ac:dyDescent="0.45">
      <c r="B51" s="47" t="s">
        <v>120</v>
      </c>
      <c r="C51" s="47"/>
      <c r="D51" s="47"/>
      <c r="E51" s="47"/>
      <c r="F51" s="47"/>
      <c r="G51" s="47"/>
      <c r="H51" s="2">
        <v>4.2824074074074075E-3</v>
      </c>
    </row>
    <row r="52" spans="2:8" x14ac:dyDescent="0.35">
      <c r="B52" s="3" t="s">
        <v>94</v>
      </c>
      <c r="C52" s="4" t="s">
        <v>95</v>
      </c>
      <c r="D52" s="4" t="s">
        <v>96</v>
      </c>
      <c r="E52" s="5" t="s">
        <v>97</v>
      </c>
      <c r="F52" s="5" t="s">
        <v>98</v>
      </c>
      <c r="G52" s="5" t="s">
        <v>99</v>
      </c>
      <c r="H52" s="6" t="s">
        <v>100</v>
      </c>
    </row>
    <row r="53" spans="2:8" x14ac:dyDescent="0.35">
      <c r="B53" s="7" t="s">
        <v>101</v>
      </c>
      <c r="C53" s="8">
        <f>D60+H53</f>
        <v>4.5717592592592598E-3</v>
      </c>
      <c r="D53" s="8">
        <f>E53/G53</f>
        <v>4.5717592592592598E-3</v>
      </c>
      <c r="E53" s="9">
        <f>F53*C53</f>
        <v>0.16458333333333336</v>
      </c>
      <c r="F53" s="10">
        <v>36</v>
      </c>
      <c r="G53" s="10">
        <f>F53</f>
        <v>36</v>
      </c>
      <c r="H53" s="11">
        <v>2.8935185185185184E-4</v>
      </c>
    </row>
    <row r="54" spans="2:8" x14ac:dyDescent="0.35">
      <c r="B54" s="7" t="s">
        <v>102</v>
      </c>
      <c r="C54" s="8">
        <f>D60-H54</f>
        <v>4.0509259259259257E-3</v>
      </c>
      <c r="D54" s="8">
        <f t="shared" ref="D54:D57" si="9">E54/G54</f>
        <v>4.4770622895622903E-3</v>
      </c>
      <c r="E54" s="9">
        <f>E53+(C54*F54)</f>
        <v>0.19699074074074077</v>
      </c>
      <c r="F54" s="10">
        <v>8</v>
      </c>
      <c r="G54" s="10">
        <f t="shared" ref="G54:G59" si="10">G53+F54</f>
        <v>44</v>
      </c>
      <c r="H54" s="12">
        <v>2.3148148148148149E-4</v>
      </c>
    </row>
    <row r="55" spans="2:8" x14ac:dyDescent="0.35">
      <c r="B55" s="7" t="s">
        <v>103</v>
      </c>
      <c r="C55" s="8">
        <f>D60+H55</f>
        <v>4.6296296296296294E-3</v>
      </c>
      <c r="D55" s="8">
        <f t="shared" si="9"/>
        <v>4.4868006304176521E-3</v>
      </c>
      <c r="E55" s="9">
        <f>(F55*C55)+E54</f>
        <v>0.21087962962962967</v>
      </c>
      <c r="F55" s="10">
        <v>3</v>
      </c>
      <c r="G55" s="10">
        <f t="shared" si="10"/>
        <v>47</v>
      </c>
      <c r="H55" s="11">
        <v>3.4722222222222224E-4</v>
      </c>
    </row>
    <row r="56" spans="2:8" x14ac:dyDescent="0.35">
      <c r="B56" s="7" t="s">
        <v>104</v>
      </c>
      <c r="C56" s="8">
        <f>D60-H56</f>
        <v>4.0509259259259257E-3</v>
      </c>
      <c r="D56" s="8">
        <f t="shared" si="9"/>
        <v>4.3566887783305702E-3</v>
      </c>
      <c r="E56" s="9">
        <f>(C56*F56)+E55</f>
        <v>0.29189814814814818</v>
      </c>
      <c r="F56" s="10">
        <v>20</v>
      </c>
      <c r="G56" s="10">
        <f t="shared" si="10"/>
        <v>67</v>
      </c>
      <c r="H56" s="12">
        <v>2.3148148148148149E-4</v>
      </c>
    </row>
    <row r="57" spans="2:8" x14ac:dyDescent="0.35">
      <c r="B57" s="7" t="s">
        <v>105</v>
      </c>
      <c r="C57" s="8">
        <f>D60-H57</f>
        <v>3.9930555555555552E-3</v>
      </c>
      <c r="D57" s="8">
        <f t="shared" si="9"/>
        <v>4.3054071699905033E-3</v>
      </c>
      <c r="E57" s="9">
        <f>(C57*F57)+E56</f>
        <v>0.33582175925925928</v>
      </c>
      <c r="F57" s="10">
        <v>11</v>
      </c>
      <c r="G57" s="10">
        <f t="shared" si="10"/>
        <v>78</v>
      </c>
      <c r="H57" s="12">
        <v>2.8935185185185184E-4</v>
      </c>
    </row>
    <row r="58" spans="2:8" x14ac:dyDescent="0.35">
      <c r="B58" s="7" t="s">
        <v>106</v>
      </c>
      <c r="C58" s="8">
        <f>D60+H58</f>
        <v>4.6296296296296294E-3</v>
      </c>
      <c r="D58" s="8">
        <f>E58/G58</f>
        <v>4.3135127314814815E-3</v>
      </c>
      <c r="E58" s="9">
        <f>(C58*F58)+E57</f>
        <v>0.34508101851851852</v>
      </c>
      <c r="F58" s="10">
        <v>2</v>
      </c>
      <c r="G58" s="10">
        <f t="shared" si="10"/>
        <v>80</v>
      </c>
      <c r="H58" s="11">
        <v>3.4722222222222224E-4</v>
      </c>
    </row>
    <row r="59" spans="2:8" x14ac:dyDescent="0.35">
      <c r="B59" s="28" t="s">
        <v>107</v>
      </c>
      <c r="C59" s="29">
        <f>D60-H59</f>
        <v>3.8773148148148148E-3</v>
      </c>
      <c r="D59" s="29">
        <f>E59/G59</f>
        <v>4.2784163473818648E-3</v>
      </c>
      <c r="E59" s="30">
        <f>E58+(F59*C59)</f>
        <v>0.37222222222222223</v>
      </c>
      <c r="F59" s="31">
        <v>7</v>
      </c>
      <c r="G59" s="31">
        <f t="shared" si="10"/>
        <v>87</v>
      </c>
      <c r="H59" s="12">
        <v>4.0509259259259258E-4</v>
      </c>
    </row>
    <row r="60" spans="2:8" x14ac:dyDescent="0.35">
      <c r="B60" s="39" t="s">
        <v>108</v>
      </c>
      <c r="C60" s="46">
        <f>D60-H60</f>
        <v>4.2824074074074075E-3</v>
      </c>
      <c r="D60" s="46">
        <f>E60/G60</f>
        <v>4.2824074074074075E-3</v>
      </c>
      <c r="E60" s="41">
        <f>H51*G60</f>
        <v>0.37256944444444445</v>
      </c>
      <c r="F60" s="42">
        <v>7</v>
      </c>
      <c r="G60" s="42">
        <f>G59</f>
        <v>87</v>
      </c>
      <c r="H60" s="46">
        <v>0</v>
      </c>
    </row>
  </sheetData>
  <mergeCells count="5">
    <mergeCell ref="B3:G3"/>
    <mergeCell ref="B15:G15"/>
    <mergeCell ref="B27:G27"/>
    <mergeCell ref="B39:G39"/>
    <mergeCell ref="B51:G51"/>
  </mergeCells>
  <pageMargins left="0.7" right="0.7" top="0.75" bottom="0.75" header="0.3" footer="0.3"/>
  <headerFooter>
    <oddFooter>&amp;R_x000D_&amp;1#&amp;"Aptos"&amp;10&amp;K000000 Public</oddFooter>
  </headerFooter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Elevation </vt:lpstr>
      <vt:lpstr>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Lindt de la Port</dc:creator>
  <cp:lastModifiedBy>Stuart Mann</cp:lastModifiedBy>
  <dcterms:created xsi:type="dcterms:W3CDTF">2024-05-27T09:42:45Z</dcterms:created>
  <dcterms:modified xsi:type="dcterms:W3CDTF">2026-05-27T06:19:21Z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3ff2d6-7c2c-441b-97b8-52c111077da7_Enabled">
    <vt:lpwstr>true</vt:lpwstr>
  </property>
  <property fmtid="{D5CDD505-2E9C-101B-9397-08002B2CF9AE}" pid="3" name="MSIP_Label_fb3ff2d6-7c2c-441b-97b8-52c111077da7_SetDate">
    <vt:lpwstr>2024-05-27T12:18:33Z</vt:lpwstr>
  </property>
  <property fmtid="{D5CDD505-2E9C-101B-9397-08002B2CF9AE}" pid="4" name="MSIP_Label_fb3ff2d6-7c2c-441b-97b8-52c111077da7_Method">
    <vt:lpwstr>Standard</vt:lpwstr>
  </property>
  <property fmtid="{D5CDD505-2E9C-101B-9397-08002B2CF9AE}" pid="5" name="MSIP_Label_fb3ff2d6-7c2c-441b-97b8-52c111077da7_Name">
    <vt:lpwstr>fb3ff2d6-7c2c-441b-97b8-52c111077da7</vt:lpwstr>
  </property>
  <property fmtid="{D5CDD505-2E9C-101B-9397-08002B2CF9AE}" pid="6" name="MSIP_Label_fb3ff2d6-7c2c-441b-97b8-52c111077da7_SiteId">
    <vt:lpwstr>0b1d23d8-10d1-4093-8cb7-fd0bb32f81e1</vt:lpwstr>
  </property>
  <property fmtid="{D5CDD505-2E9C-101B-9397-08002B2CF9AE}" pid="7" name="MSIP_Label_fb3ff2d6-7c2c-441b-97b8-52c111077da7_ActionId">
    <vt:lpwstr>0ee26296-6d8f-4aae-8229-6b834df370db</vt:lpwstr>
  </property>
  <property fmtid="{D5CDD505-2E9C-101B-9397-08002B2CF9AE}" pid="8" name="MSIP_Label_fb3ff2d6-7c2c-441b-97b8-52c111077da7_ContentBits">
    <vt:lpwstr>0</vt:lpwstr>
  </property>
  <property fmtid="{D5CDD505-2E9C-101B-9397-08002B2CF9AE}" pid="9" name="MSIP_Label_79169910-5d15-4fcf-b907-540f83d85dd9_Enabled">
    <vt:lpwstr>true</vt:lpwstr>
  </property>
  <property fmtid="{D5CDD505-2E9C-101B-9397-08002B2CF9AE}" pid="10" name="MSIP_Label_79169910-5d15-4fcf-b907-540f83d85dd9_SetDate">
    <vt:lpwstr>2026-05-27T06:19:18Z</vt:lpwstr>
  </property>
  <property fmtid="{D5CDD505-2E9C-101B-9397-08002B2CF9AE}" pid="11" name="MSIP_Label_79169910-5d15-4fcf-b907-540f83d85dd9_Method">
    <vt:lpwstr>Privileged</vt:lpwstr>
  </property>
  <property fmtid="{D5CDD505-2E9C-101B-9397-08002B2CF9AE}" pid="12" name="MSIP_Label_79169910-5d15-4fcf-b907-540f83d85dd9_Name">
    <vt:lpwstr>Public - Discovery</vt:lpwstr>
  </property>
  <property fmtid="{D5CDD505-2E9C-101B-9397-08002B2CF9AE}" pid="13" name="MSIP_Label_79169910-5d15-4fcf-b907-540f83d85dd9_SiteId">
    <vt:lpwstr>710b1675-b870-4652-b453-d417a82a0b6f</vt:lpwstr>
  </property>
  <property fmtid="{D5CDD505-2E9C-101B-9397-08002B2CF9AE}" pid="14" name="MSIP_Label_79169910-5d15-4fcf-b907-540f83d85dd9_ActionId">
    <vt:lpwstr>ad73770e-c83f-4d2c-8e30-bc749e7cc760</vt:lpwstr>
  </property>
  <property fmtid="{D5CDD505-2E9C-101B-9397-08002B2CF9AE}" pid="15" name="MSIP_Label_79169910-5d15-4fcf-b907-540f83d85dd9_ContentBits">
    <vt:lpwstr>2</vt:lpwstr>
  </property>
  <property fmtid="{D5CDD505-2E9C-101B-9397-08002B2CF9AE}" pid="16" name="MSIP_Label_79169910-5d15-4fcf-b907-540f83d85dd9_Tag">
    <vt:lpwstr>10, 0, 1, 1</vt:lpwstr>
  </property>
</Properties>
</file>